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100" activeTab="0"/>
  </bookViews>
  <sheets>
    <sheet name="ごみ量換算表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<sst xmlns="http://schemas.openxmlformats.org/spreadsheetml/2006/main" count="70" uniqueCount="36">
  <si>
    <t>飲料用缶</t>
  </si>
  <si>
    <t>飲料用びん</t>
  </si>
  <si>
    <t>可燃ごみ</t>
  </si>
  <si>
    <t>不燃ごみ</t>
  </si>
  <si>
    <t>分別区分</t>
  </si>
  <si>
    <t>資　　　源</t>
  </si>
  <si>
    <t>再利用率</t>
  </si>
  <si>
    <t>計画書
記入欄</t>
  </si>
  <si>
    <t>⑦</t>
  </si>
  <si>
    <t>⑩</t>
  </si>
  <si>
    <t>⑪</t>
  </si>
  <si>
    <t>ペットボトル</t>
  </si>
  <si>
    <t>⑫</t>
  </si>
  <si>
    <t>①</t>
  </si>
  <si>
    <t>④</t>
  </si>
  <si>
    <t>③</t>
  </si>
  <si>
    <t>ごみ</t>
  </si>
  <si>
    <t>⑤</t>
  </si>
  <si>
    <t>⑧、⑨</t>
  </si>
  <si>
    <t>ごみ量換算表（区収集排出者用）</t>
  </si>
  <si>
    <t xml:space="preserve"> 新聞紙</t>
  </si>
  <si>
    <t xml:space="preserve"> 雑誌、パンフレット</t>
  </si>
  <si>
    <t xml:space="preserve"> ダンボール</t>
  </si>
  <si>
    <t>古　　紙</t>
  </si>
  <si>
    <t>換算値（t）</t>
  </si>
  <si>
    <t>使用枚数入力欄 (枚）</t>
  </si>
  <si>
    <t>合計（ℓ）</t>
  </si>
  <si>
    <t>プラスチック類</t>
  </si>
  <si>
    <t>コピー用紙</t>
  </si>
  <si>
    <r>
      <t xml:space="preserve">重　量
</t>
    </r>
    <r>
      <rPr>
        <sz val="8"/>
        <rFont val="ＭＳ 明朝"/>
        <family val="1"/>
      </rPr>
      <t>（1ℓあたり)</t>
    </r>
  </si>
  <si>
    <t xml:space="preserve"> シュレッダー</t>
  </si>
  <si>
    <t xml:space="preserve"> シュレッダー</t>
  </si>
  <si>
    <t>⑥</t>
  </si>
  <si>
    <t>⑮</t>
  </si>
  <si>
    <t>⑯</t>
  </si>
  <si>
    <t>その他(再生できない紙類）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</si>
</sst>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ℓ"/>
    <numFmt numFmtId="177" formatCode="0.0\ &quot;kg&quot;"/>
    <numFmt numFmtId="178" formatCode="0.0_ "/>
    <numFmt numFmtId="179" formatCode="0.00\ &quot;kg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22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  <font>
      <b/>
      <sz val="14"/>
      <color indexed="10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3" borderId="10" xfId="0" applyFont="1" applyFill="1" applyBorder="1" applyAlignment="1">
      <alignment vertical="center"/>
    </xf>
    <xf numFmtId="9" fontId="3" fillId="0" borderId="10" xfId="0" applyNumberFormat="1" applyFont="1" applyBorder="1" applyAlignment="1">
      <alignment horizontal="right" vertical="center" indent="1"/>
    </xf>
    <xf numFmtId="9" fontId="3" fillId="0" borderId="11" xfId="0" applyNumberFormat="1" applyFont="1" applyBorder="1" applyAlignment="1">
      <alignment horizontal="right" vertical="center" inden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 horizontal="center" vertical="center"/>
    </xf>
    <xf numFmtId="176" fontId="3" fillId="35" borderId="10" xfId="0" applyNumberFormat="1" applyFont="1" applyFill="1" applyBorder="1" applyAlignment="1">
      <alignment horizontal="center" vertical="center"/>
    </xf>
    <xf numFmtId="178" fontId="6" fillId="3" borderId="11" xfId="0" applyNumberFormat="1" applyFont="1" applyFill="1" applyBorder="1" applyAlignment="1">
      <alignment horizontal="center" vertical="center"/>
    </xf>
    <xf numFmtId="178" fontId="6" fillId="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179" fontId="5" fillId="34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left" vertical="center" indent="1"/>
    </xf>
    <xf numFmtId="0" fontId="3" fillId="0" borderId="15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</xdr:row>
      <xdr:rowOff>95250</xdr:rowOff>
    </xdr:from>
    <xdr:to>
      <xdr:col>3</xdr:col>
      <xdr:colOff>638175</xdr:colOff>
      <xdr:row>3</xdr:row>
      <xdr:rowOff>285750</xdr:rowOff>
    </xdr:to>
    <xdr:sp>
      <xdr:nvSpPr>
        <xdr:cNvPr id="1" name="線吹き出し 2 (枠付き) 1"/>
        <xdr:cNvSpPr>
          <a:spLocks/>
        </xdr:cNvSpPr>
      </xdr:nvSpPr>
      <xdr:spPr>
        <a:xfrm>
          <a:off x="381000" y="314325"/>
          <a:ext cx="2609850" cy="885825"/>
        </a:xfrm>
        <a:prstGeom prst="borderCallout2">
          <a:avLst>
            <a:gd name="adj1" fmla="val 85509"/>
            <a:gd name="adj2" fmla="val 55226"/>
            <a:gd name="adj3" fmla="val 68986"/>
            <a:gd name="adj4" fmla="val -7615"/>
            <a:gd name="adj5" fmla="val 49490"/>
            <a:gd name="adj6" fmla="val -11842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赤枠内のみ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入力が可能です。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容量に応じて、使用した枚数を入力してください。</a:t>
          </a:r>
        </a:p>
      </xdr:txBody>
    </xdr:sp>
    <xdr:clientData/>
  </xdr:twoCellAnchor>
  <xdr:twoCellAnchor>
    <xdr:from>
      <xdr:col>2</xdr:col>
      <xdr:colOff>1657350</xdr:colOff>
      <xdr:row>4</xdr:row>
      <xdr:rowOff>9525</xdr:rowOff>
    </xdr:from>
    <xdr:to>
      <xdr:col>6</xdr:col>
      <xdr:colOff>771525</xdr:colOff>
      <xdr:row>16</xdr:row>
      <xdr:rowOff>19050</xdr:rowOff>
    </xdr:to>
    <xdr:sp>
      <xdr:nvSpPr>
        <xdr:cNvPr id="2" name="正方形/長方形 2"/>
        <xdr:cNvSpPr>
          <a:spLocks/>
        </xdr:cNvSpPr>
      </xdr:nvSpPr>
      <xdr:spPr>
        <a:xfrm>
          <a:off x="2190750" y="1276350"/>
          <a:ext cx="3476625" cy="57245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4</xdr:row>
      <xdr:rowOff>19050</xdr:rowOff>
    </xdr:from>
    <xdr:to>
      <xdr:col>10</xdr:col>
      <xdr:colOff>0</xdr:colOff>
      <xdr:row>15</xdr:row>
      <xdr:rowOff>457200</xdr:rowOff>
    </xdr:to>
    <xdr:sp>
      <xdr:nvSpPr>
        <xdr:cNvPr id="3" name="正方形/長方形 3"/>
        <xdr:cNvSpPr>
          <a:spLocks/>
        </xdr:cNvSpPr>
      </xdr:nvSpPr>
      <xdr:spPr>
        <a:xfrm>
          <a:off x="7391400" y="1285875"/>
          <a:ext cx="962025" cy="56769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1</xdr:row>
      <xdr:rowOff>19050</xdr:rowOff>
    </xdr:from>
    <xdr:to>
      <xdr:col>11</xdr:col>
      <xdr:colOff>685800</xdr:colOff>
      <xdr:row>3</xdr:row>
      <xdr:rowOff>66675</xdr:rowOff>
    </xdr:to>
    <xdr:sp>
      <xdr:nvSpPr>
        <xdr:cNvPr id="4" name="線吹き出し 2 (枠付き) 4"/>
        <xdr:cNvSpPr>
          <a:spLocks/>
        </xdr:cNvSpPr>
      </xdr:nvSpPr>
      <xdr:spPr>
        <a:xfrm>
          <a:off x="7515225" y="238125"/>
          <a:ext cx="2219325" cy="742950"/>
        </a:xfrm>
        <a:prstGeom prst="borderCallout2">
          <a:avLst>
            <a:gd name="adj1" fmla="val -53546"/>
            <a:gd name="adj2" fmla="val 92523"/>
            <a:gd name="adj3" fmla="val -63347"/>
            <a:gd name="adj4" fmla="val 2152"/>
            <a:gd name="adj5" fmla="val -50824"/>
            <a:gd name="adj6" fmla="val 4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換算値を再利用計画書（裏面）記入欄①～⑯に適合するように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view="pageLayout" zoomScale="90" zoomScalePageLayoutView="90" workbookViewId="0" topLeftCell="A1">
      <selection activeCell="C10" sqref="C10"/>
    </sheetView>
  </sheetViews>
  <sheetFormatPr defaultColWidth="9.00390625" defaultRowHeight="13.5"/>
  <cols>
    <col min="1" max="2" width="3.50390625" style="1" customWidth="1"/>
    <col min="3" max="3" width="23.875" style="1" customWidth="1"/>
    <col min="4" max="7" width="11.125" style="1" customWidth="1"/>
    <col min="8" max="8" width="11.375" style="1" customWidth="1"/>
    <col min="9" max="9" width="9.875" style="2" customWidth="1"/>
    <col min="10" max="10" width="13.00390625" style="2" customWidth="1"/>
    <col min="11" max="11" width="9.125" style="2" customWidth="1"/>
    <col min="12" max="12" width="11.875" style="1" customWidth="1"/>
    <col min="13" max="16384" width="9.00390625" style="1" customWidth="1"/>
  </cols>
  <sheetData>
    <row r="1" spans="1:12" ht="17.25" customHeight="1">
      <c r="A1" s="24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ht="34.5" customHeight="1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9"/>
    </row>
    <row r="3" spans="1:12" ht="20.25" customHeight="1">
      <c r="A3" s="31" t="s">
        <v>4</v>
      </c>
      <c r="B3" s="31"/>
      <c r="C3" s="31"/>
      <c r="D3" s="30" t="s">
        <v>25</v>
      </c>
      <c r="E3" s="30"/>
      <c r="F3" s="30"/>
      <c r="G3" s="30"/>
      <c r="H3" s="32" t="s">
        <v>26</v>
      </c>
      <c r="I3" s="33" t="s">
        <v>29</v>
      </c>
      <c r="J3" s="35" t="s">
        <v>24</v>
      </c>
      <c r="K3" s="36" t="s">
        <v>7</v>
      </c>
      <c r="L3" s="31" t="s">
        <v>6</v>
      </c>
    </row>
    <row r="4" spans="1:12" ht="27.75" customHeight="1">
      <c r="A4" s="31"/>
      <c r="B4" s="31"/>
      <c r="C4" s="31"/>
      <c r="D4" s="13">
        <v>10</v>
      </c>
      <c r="E4" s="13">
        <v>20</v>
      </c>
      <c r="F4" s="13">
        <v>45</v>
      </c>
      <c r="G4" s="13">
        <v>70</v>
      </c>
      <c r="H4" s="32"/>
      <c r="I4" s="34"/>
      <c r="J4" s="35"/>
      <c r="K4" s="36"/>
      <c r="L4" s="31"/>
    </row>
    <row r="5" spans="1:12" ht="37.5" customHeight="1">
      <c r="A5" s="19" t="s">
        <v>5</v>
      </c>
      <c r="B5" s="19" t="s">
        <v>23</v>
      </c>
      <c r="C5" s="5" t="s">
        <v>28</v>
      </c>
      <c r="D5" s="16"/>
      <c r="E5" s="16"/>
      <c r="F5" s="16"/>
      <c r="G5" s="16"/>
      <c r="H5" s="6">
        <f aca="true" t="shared" si="0" ref="H5:H11">$D5*$D$4+$E5*$E$4+$F5*$F$4+$G5*$G$4</f>
        <v>0</v>
      </c>
      <c r="I5" s="17">
        <f>4/10</f>
        <v>0.4</v>
      </c>
      <c r="J5" s="14">
        <f>H5*I5/1000</f>
        <v>0</v>
      </c>
      <c r="K5" s="4" t="s">
        <v>13</v>
      </c>
      <c r="L5" s="7">
        <v>1</v>
      </c>
    </row>
    <row r="6" spans="1:12" ht="37.5" customHeight="1">
      <c r="A6" s="20"/>
      <c r="B6" s="20"/>
      <c r="C6" s="5" t="s">
        <v>20</v>
      </c>
      <c r="D6" s="16"/>
      <c r="E6" s="16"/>
      <c r="F6" s="16"/>
      <c r="G6" s="16"/>
      <c r="H6" s="6">
        <f t="shared" si="0"/>
        <v>0</v>
      </c>
      <c r="I6" s="17">
        <v>0.4</v>
      </c>
      <c r="J6" s="14">
        <f aca="true" t="shared" si="1" ref="J6:J15">H6*I6/1000</f>
        <v>0</v>
      </c>
      <c r="K6" s="4" t="s">
        <v>14</v>
      </c>
      <c r="L6" s="7">
        <v>1</v>
      </c>
    </row>
    <row r="7" spans="1:12" ht="37.5" customHeight="1">
      <c r="A7" s="20"/>
      <c r="B7" s="20"/>
      <c r="C7" s="5" t="s">
        <v>21</v>
      </c>
      <c r="D7" s="16"/>
      <c r="E7" s="16"/>
      <c r="F7" s="16"/>
      <c r="G7" s="16"/>
      <c r="H7" s="6">
        <f t="shared" si="0"/>
        <v>0</v>
      </c>
      <c r="I7" s="17">
        <v>0.4</v>
      </c>
      <c r="J7" s="14">
        <f t="shared" si="1"/>
        <v>0</v>
      </c>
      <c r="K7" s="4" t="s">
        <v>15</v>
      </c>
      <c r="L7" s="7">
        <v>1</v>
      </c>
    </row>
    <row r="8" spans="1:12" ht="37.5" customHeight="1">
      <c r="A8" s="20"/>
      <c r="B8" s="20"/>
      <c r="C8" s="5" t="s">
        <v>22</v>
      </c>
      <c r="D8" s="16"/>
      <c r="E8" s="16"/>
      <c r="F8" s="16"/>
      <c r="G8" s="16"/>
      <c r="H8" s="6">
        <f t="shared" si="0"/>
        <v>0</v>
      </c>
      <c r="I8" s="17">
        <f>1.5/10</f>
        <v>0.15</v>
      </c>
      <c r="J8" s="14">
        <f t="shared" si="1"/>
        <v>0</v>
      </c>
      <c r="K8" s="3" t="s">
        <v>17</v>
      </c>
      <c r="L8" s="7">
        <v>1</v>
      </c>
    </row>
    <row r="9" spans="1:12" ht="37.5" customHeight="1">
      <c r="A9" s="20"/>
      <c r="B9" s="20"/>
      <c r="C9" s="18" t="s">
        <v>30</v>
      </c>
      <c r="D9" s="16"/>
      <c r="E9" s="16"/>
      <c r="F9" s="16"/>
      <c r="G9" s="16"/>
      <c r="H9" s="6">
        <f t="shared" si="0"/>
        <v>0</v>
      </c>
      <c r="I9" s="17">
        <f>2/45</f>
        <v>0.044444444444444446</v>
      </c>
      <c r="J9" s="14">
        <f>H9*I9/1000</f>
        <v>0</v>
      </c>
      <c r="K9" s="3" t="s">
        <v>32</v>
      </c>
      <c r="L9" s="7">
        <v>1</v>
      </c>
    </row>
    <row r="10" spans="1:12" ht="37.5" customHeight="1">
      <c r="A10" s="20"/>
      <c r="B10" s="21"/>
      <c r="C10" s="37" t="s">
        <v>35</v>
      </c>
      <c r="D10" s="16"/>
      <c r="E10" s="16"/>
      <c r="F10" s="16"/>
      <c r="G10" s="16"/>
      <c r="H10" s="6">
        <f t="shared" si="0"/>
        <v>0</v>
      </c>
      <c r="I10" s="17">
        <f>5/45</f>
        <v>0.1111111111111111</v>
      </c>
      <c r="J10" s="14">
        <f>H10*I10/1000</f>
        <v>0</v>
      </c>
      <c r="K10" s="3" t="s">
        <v>8</v>
      </c>
      <c r="L10" s="7">
        <v>1</v>
      </c>
    </row>
    <row r="11" spans="1:12" ht="37.5" customHeight="1">
      <c r="A11" s="20"/>
      <c r="B11" s="22" t="s">
        <v>1</v>
      </c>
      <c r="C11" s="23"/>
      <c r="D11" s="16"/>
      <c r="E11" s="16"/>
      <c r="F11" s="16"/>
      <c r="G11" s="16"/>
      <c r="H11" s="6">
        <f t="shared" si="0"/>
        <v>0</v>
      </c>
      <c r="I11" s="17">
        <f>7.2/20</f>
        <v>0.36</v>
      </c>
      <c r="J11" s="14">
        <f>H11*I11/1000</f>
        <v>0</v>
      </c>
      <c r="K11" s="3" t="s">
        <v>9</v>
      </c>
      <c r="L11" s="7">
        <v>1</v>
      </c>
    </row>
    <row r="12" spans="1:12" ht="37.5" customHeight="1">
      <c r="A12" s="20"/>
      <c r="B12" s="22" t="s">
        <v>0</v>
      </c>
      <c r="C12" s="23"/>
      <c r="D12" s="16"/>
      <c r="E12" s="16"/>
      <c r="F12" s="16"/>
      <c r="G12" s="16"/>
      <c r="H12" s="6">
        <f>$D12*$D$4+$E12*$E$4+$F12*$F$4+$G12*$G$4</f>
        <v>0</v>
      </c>
      <c r="I12" s="17">
        <f>(4.6+1.9)/45</f>
        <v>0.14444444444444443</v>
      </c>
      <c r="J12" s="14">
        <f t="shared" si="1"/>
        <v>0</v>
      </c>
      <c r="K12" s="4" t="s">
        <v>10</v>
      </c>
      <c r="L12" s="8">
        <v>1</v>
      </c>
    </row>
    <row r="13" spans="1:12" ht="37.5" customHeight="1">
      <c r="A13" s="20"/>
      <c r="B13" s="22" t="s">
        <v>11</v>
      </c>
      <c r="C13" s="23"/>
      <c r="D13" s="16"/>
      <c r="E13" s="16"/>
      <c r="F13" s="16"/>
      <c r="G13" s="16"/>
      <c r="H13" s="6">
        <f>$D13*$D$4+$E13*$E$4+$F13*$F$4+$G13*$G$4</f>
        <v>0</v>
      </c>
      <c r="I13" s="17">
        <f>1.2/45</f>
        <v>0.026666666666666665</v>
      </c>
      <c r="J13" s="14">
        <f t="shared" si="1"/>
        <v>0</v>
      </c>
      <c r="K13" s="3" t="s">
        <v>12</v>
      </c>
      <c r="L13" s="7">
        <v>1</v>
      </c>
    </row>
    <row r="14" spans="1:12" ht="37.5" customHeight="1">
      <c r="A14" s="21"/>
      <c r="B14" s="22" t="s">
        <v>27</v>
      </c>
      <c r="C14" s="23"/>
      <c r="D14" s="16"/>
      <c r="E14" s="16"/>
      <c r="F14" s="16"/>
      <c r="G14" s="16"/>
      <c r="H14" s="6">
        <f>$D14*$D$4+$E14*$E$4+$F14*$F$4+$G14*$G$4</f>
        <v>0</v>
      </c>
      <c r="I14" s="17">
        <f>0.9/45</f>
        <v>0.02</v>
      </c>
      <c r="J14" s="14">
        <f t="shared" si="1"/>
        <v>0</v>
      </c>
      <c r="K14" s="3" t="s">
        <v>33</v>
      </c>
      <c r="L14" s="7">
        <v>1</v>
      </c>
    </row>
    <row r="15" spans="1:12" ht="37.5" customHeight="1">
      <c r="A15" s="19" t="s">
        <v>16</v>
      </c>
      <c r="B15" s="22" t="s">
        <v>2</v>
      </c>
      <c r="C15" s="23"/>
      <c r="D15" s="16"/>
      <c r="E15" s="16"/>
      <c r="F15" s="16"/>
      <c r="G15" s="16"/>
      <c r="H15" s="6">
        <f>$D15*$D$4+$E15*$E$4+$F15*$F$4+$G15*$G$4</f>
        <v>0</v>
      </c>
      <c r="I15" s="17">
        <f>8.5/45</f>
        <v>0.18888888888888888</v>
      </c>
      <c r="J15" s="14">
        <f t="shared" si="1"/>
        <v>0</v>
      </c>
      <c r="K15" s="3" t="s">
        <v>18</v>
      </c>
      <c r="L15" s="7">
        <v>0</v>
      </c>
    </row>
    <row r="16" spans="1:12" ht="37.5" customHeight="1">
      <c r="A16" s="21"/>
      <c r="B16" s="22" t="s">
        <v>3</v>
      </c>
      <c r="C16" s="23"/>
      <c r="D16" s="16"/>
      <c r="E16" s="16"/>
      <c r="F16" s="16"/>
      <c r="G16" s="16"/>
      <c r="H16" s="6">
        <f>$D16*$D$4+$E16*$E$4+$F16*$F$4+$G16*$G$4</f>
        <v>0</v>
      </c>
      <c r="I16" s="17">
        <f>8.5/45</f>
        <v>0.18888888888888888</v>
      </c>
      <c r="J16" s="15">
        <f>H16*I16/1000</f>
        <v>0</v>
      </c>
      <c r="K16" s="3" t="s">
        <v>34</v>
      </c>
      <c r="L16" s="7">
        <v>0</v>
      </c>
    </row>
    <row r="17" spans="1:12" ht="13.5">
      <c r="A17" s="11"/>
      <c r="B17" s="11"/>
      <c r="C17" s="11"/>
      <c r="D17" s="11"/>
      <c r="E17" s="11"/>
      <c r="F17" s="11"/>
      <c r="G17" s="11"/>
      <c r="H17" s="11"/>
      <c r="I17" s="12"/>
      <c r="J17" s="12"/>
      <c r="K17" s="12"/>
      <c r="L17" s="11"/>
    </row>
    <row r="18" spans="1:12" ht="13.5">
      <c r="A18" s="9"/>
      <c r="B18" s="9"/>
      <c r="C18" s="9"/>
      <c r="D18" s="9"/>
      <c r="E18" s="9"/>
      <c r="F18" s="9"/>
      <c r="G18" s="9"/>
      <c r="H18" s="9"/>
      <c r="I18" s="10"/>
      <c r="J18" s="10"/>
      <c r="K18" s="10"/>
      <c r="L18" s="9"/>
    </row>
    <row r="19" spans="1:12" ht="13.5">
      <c r="A19" s="9"/>
      <c r="B19" s="9"/>
      <c r="C19" s="9"/>
      <c r="D19" s="9"/>
      <c r="E19" s="9"/>
      <c r="F19" s="9"/>
      <c r="G19" s="9"/>
      <c r="H19" s="9"/>
      <c r="I19" s="10"/>
      <c r="J19" s="10"/>
      <c r="K19" s="10"/>
      <c r="L19" s="9"/>
    </row>
    <row r="20" spans="1:12" ht="13.5">
      <c r="A20" s="9"/>
      <c r="B20" s="9"/>
      <c r="C20" s="9"/>
      <c r="D20" s="9"/>
      <c r="E20" s="9"/>
      <c r="F20" s="9"/>
      <c r="G20" s="9"/>
      <c r="H20" s="9"/>
      <c r="I20" s="10"/>
      <c r="J20" s="10"/>
      <c r="K20" s="10"/>
      <c r="L20" s="9"/>
    </row>
    <row r="21" spans="1:12" ht="13.5">
      <c r="A21" s="9"/>
      <c r="B21" s="9"/>
      <c r="C21" s="9"/>
      <c r="D21" s="9"/>
      <c r="E21" s="9"/>
      <c r="F21" s="9"/>
      <c r="G21" s="9"/>
      <c r="H21" s="9"/>
      <c r="I21" s="10"/>
      <c r="J21" s="10"/>
      <c r="K21" s="10"/>
      <c r="L21" s="9"/>
    </row>
    <row r="22" spans="1:12" ht="13.5">
      <c r="A22" s="9"/>
      <c r="B22" s="9"/>
      <c r="C22" s="9"/>
      <c r="D22" s="9"/>
      <c r="E22" s="9"/>
      <c r="F22" s="9"/>
      <c r="G22" s="9"/>
      <c r="H22" s="9"/>
      <c r="I22" s="10"/>
      <c r="J22" s="10"/>
      <c r="K22" s="10"/>
      <c r="L22" s="9"/>
    </row>
    <row r="23" spans="1:12" ht="13.5">
      <c r="A23" s="9"/>
      <c r="B23" s="9"/>
      <c r="C23" s="9"/>
      <c r="D23" s="9"/>
      <c r="E23" s="9"/>
      <c r="F23" s="9"/>
      <c r="G23" s="9"/>
      <c r="H23" s="9"/>
      <c r="I23" s="10"/>
      <c r="J23" s="10"/>
      <c r="K23" s="10"/>
      <c r="L23" s="9"/>
    </row>
    <row r="24" spans="1:12" ht="13.5">
      <c r="A24" s="9"/>
      <c r="B24" s="9"/>
      <c r="C24" s="9"/>
      <c r="D24" s="9"/>
      <c r="E24" s="9"/>
      <c r="F24" s="9"/>
      <c r="G24" s="9"/>
      <c r="H24" s="9"/>
      <c r="I24" s="10"/>
      <c r="J24" s="10"/>
      <c r="K24" s="10"/>
      <c r="L24" s="9"/>
    </row>
    <row r="25" spans="1:12" ht="13.5">
      <c r="A25" s="9"/>
      <c r="B25" s="9"/>
      <c r="C25" s="9"/>
      <c r="D25" s="9"/>
      <c r="E25" s="9"/>
      <c r="F25" s="9"/>
      <c r="G25" s="9"/>
      <c r="H25" s="9"/>
      <c r="I25" s="10"/>
      <c r="J25" s="10"/>
      <c r="K25" s="10"/>
      <c r="L25" s="9"/>
    </row>
    <row r="26" spans="1:12" ht="13.5">
      <c r="A26" s="9"/>
      <c r="B26" s="9"/>
      <c r="C26" s="9"/>
      <c r="D26" s="9"/>
      <c r="E26" s="9"/>
      <c r="F26" s="9"/>
      <c r="G26" s="9"/>
      <c r="H26" s="9"/>
      <c r="I26" s="10"/>
      <c r="J26" s="10"/>
      <c r="K26" s="10"/>
      <c r="L26" s="9"/>
    </row>
    <row r="27" spans="1:12" ht="13.5">
      <c r="A27" s="9"/>
      <c r="B27" s="9"/>
      <c r="C27" s="9"/>
      <c r="D27" s="9"/>
      <c r="E27" s="9"/>
      <c r="F27" s="9"/>
      <c r="G27" s="9"/>
      <c r="H27" s="9"/>
      <c r="I27" s="10"/>
      <c r="J27" s="10"/>
      <c r="K27" s="10"/>
      <c r="L27" s="9"/>
    </row>
    <row r="28" spans="1:12" ht="13.5">
      <c r="A28" s="9"/>
      <c r="B28" s="9"/>
      <c r="C28" s="9"/>
      <c r="D28" s="9"/>
      <c r="E28" s="9"/>
      <c r="F28" s="9"/>
      <c r="G28" s="9"/>
      <c r="H28" s="9"/>
      <c r="I28" s="10"/>
      <c r="J28" s="10"/>
      <c r="K28" s="10"/>
      <c r="L28" s="9"/>
    </row>
    <row r="29" spans="1:12" ht="13.5">
      <c r="A29" s="9"/>
      <c r="B29" s="9"/>
      <c r="C29" s="9"/>
      <c r="D29" s="9"/>
      <c r="E29" s="9"/>
      <c r="F29" s="9"/>
      <c r="G29" s="9"/>
      <c r="H29" s="9"/>
      <c r="I29" s="10"/>
      <c r="J29" s="10"/>
      <c r="K29" s="10"/>
      <c r="L29" s="9"/>
    </row>
    <row r="30" spans="1:12" ht="13.5">
      <c r="A30" s="9"/>
      <c r="B30" s="9"/>
      <c r="C30" s="9"/>
      <c r="D30" s="9"/>
      <c r="E30" s="9"/>
      <c r="F30" s="9"/>
      <c r="G30" s="9"/>
      <c r="H30" s="9"/>
      <c r="I30" s="10"/>
      <c r="J30" s="10"/>
      <c r="K30" s="10"/>
      <c r="L30" s="9"/>
    </row>
    <row r="31" spans="1:12" ht="13.5">
      <c r="A31" s="9"/>
      <c r="B31" s="9"/>
      <c r="C31" s="9"/>
      <c r="D31" s="9"/>
      <c r="E31" s="9"/>
      <c r="F31" s="9"/>
      <c r="G31" s="9"/>
      <c r="H31" s="9"/>
      <c r="I31" s="10"/>
      <c r="J31" s="10"/>
      <c r="K31" s="10"/>
      <c r="L31" s="9"/>
    </row>
  </sheetData>
  <sheetProtection selectLockedCells="1"/>
  <mergeCells count="17">
    <mergeCell ref="A1:L2"/>
    <mergeCell ref="D3:G3"/>
    <mergeCell ref="A3:C4"/>
    <mergeCell ref="H3:H4"/>
    <mergeCell ref="I3:I4"/>
    <mergeCell ref="J3:J4"/>
    <mergeCell ref="K3:K4"/>
    <mergeCell ref="L3:L4"/>
    <mergeCell ref="B5:B10"/>
    <mergeCell ref="A5:A14"/>
    <mergeCell ref="B14:C14"/>
    <mergeCell ref="B15:C15"/>
    <mergeCell ref="B16:C16"/>
    <mergeCell ref="B11:C11"/>
    <mergeCell ref="B12:C12"/>
    <mergeCell ref="B13:C13"/>
    <mergeCell ref="A15:A16"/>
  </mergeCells>
  <printOptions/>
  <pageMargins left="0.6145833333333334" right="0.9479166666666666" top="0.5" bottom="0.53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view="pageLayout" zoomScale="90" zoomScalePageLayoutView="90" workbookViewId="0" topLeftCell="A1">
      <selection activeCell="D10" sqref="D10"/>
    </sheetView>
  </sheetViews>
  <sheetFormatPr defaultColWidth="9.00390625" defaultRowHeight="13.5"/>
  <cols>
    <col min="1" max="2" width="3.50390625" style="1" customWidth="1"/>
    <col min="3" max="3" width="23.875" style="1" customWidth="1"/>
    <col min="4" max="7" width="11.125" style="1" customWidth="1"/>
    <col min="8" max="8" width="11.375" style="1" customWidth="1"/>
    <col min="9" max="9" width="9.875" style="2" customWidth="1"/>
    <col min="10" max="10" width="13.00390625" style="2" customWidth="1"/>
    <col min="11" max="11" width="9.125" style="2" customWidth="1"/>
    <col min="12" max="12" width="11.875" style="1" customWidth="1"/>
    <col min="13" max="16384" width="9.00390625" style="1" customWidth="1"/>
  </cols>
  <sheetData>
    <row r="1" spans="1:12" ht="17.25" customHeight="1">
      <c r="A1" s="24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ht="34.5" customHeight="1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9"/>
    </row>
    <row r="3" spans="1:12" ht="20.25" customHeight="1">
      <c r="A3" s="31" t="s">
        <v>4</v>
      </c>
      <c r="B3" s="31"/>
      <c r="C3" s="31"/>
      <c r="D3" s="30" t="s">
        <v>25</v>
      </c>
      <c r="E3" s="30"/>
      <c r="F3" s="30"/>
      <c r="G3" s="30"/>
      <c r="H3" s="32" t="s">
        <v>26</v>
      </c>
      <c r="I3" s="33" t="s">
        <v>29</v>
      </c>
      <c r="J3" s="35" t="s">
        <v>24</v>
      </c>
      <c r="K3" s="36" t="s">
        <v>7</v>
      </c>
      <c r="L3" s="31" t="s">
        <v>6</v>
      </c>
    </row>
    <row r="4" spans="1:12" ht="27.75" customHeight="1">
      <c r="A4" s="31"/>
      <c r="B4" s="31"/>
      <c r="C4" s="31"/>
      <c r="D4" s="13">
        <v>10</v>
      </c>
      <c r="E4" s="13">
        <v>20</v>
      </c>
      <c r="F4" s="13">
        <v>45</v>
      </c>
      <c r="G4" s="13">
        <v>70</v>
      </c>
      <c r="H4" s="32"/>
      <c r="I4" s="34"/>
      <c r="J4" s="35"/>
      <c r="K4" s="36"/>
      <c r="L4" s="31"/>
    </row>
    <row r="5" spans="1:12" ht="37.5" customHeight="1">
      <c r="A5" s="19" t="s">
        <v>5</v>
      </c>
      <c r="B5" s="19" t="s">
        <v>23</v>
      </c>
      <c r="C5" s="5" t="s">
        <v>28</v>
      </c>
      <c r="D5" s="16">
        <v>100</v>
      </c>
      <c r="E5" s="16"/>
      <c r="F5" s="16"/>
      <c r="G5" s="16"/>
      <c r="H5" s="6">
        <f>$D5*$D$4+$E5*$E$4+$F5*$F$4+$G5*$G$4</f>
        <v>1000</v>
      </c>
      <c r="I5" s="17">
        <f>4/10</f>
        <v>0.4</v>
      </c>
      <c r="J5" s="14">
        <f>H5*I5/1000</f>
        <v>0.4</v>
      </c>
      <c r="K5" s="4" t="s">
        <v>13</v>
      </c>
      <c r="L5" s="7">
        <v>1</v>
      </c>
    </row>
    <row r="6" spans="1:12" ht="37.5" customHeight="1">
      <c r="A6" s="20"/>
      <c r="B6" s="20"/>
      <c r="C6" s="5" t="s">
        <v>20</v>
      </c>
      <c r="D6" s="16">
        <v>32</v>
      </c>
      <c r="E6" s="16"/>
      <c r="F6" s="16"/>
      <c r="G6" s="16"/>
      <c r="H6" s="6">
        <f aca="true" t="shared" si="0" ref="H6:H16">$D6*$D$4+$E6*$E$4+$F6*$F$4+$G6*$G$4</f>
        <v>320</v>
      </c>
      <c r="I6" s="17">
        <v>0.4</v>
      </c>
      <c r="J6" s="14">
        <f aca="true" t="shared" si="1" ref="J6:J15">H6*I6/1000</f>
        <v>0.128</v>
      </c>
      <c r="K6" s="4" t="s">
        <v>14</v>
      </c>
      <c r="L6" s="7">
        <v>1</v>
      </c>
    </row>
    <row r="7" spans="1:12" ht="37.5" customHeight="1">
      <c r="A7" s="20"/>
      <c r="B7" s="20"/>
      <c r="C7" s="5" t="s">
        <v>21</v>
      </c>
      <c r="D7" s="16">
        <v>35</v>
      </c>
      <c r="E7" s="16"/>
      <c r="F7" s="16"/>
      <c r="G7" s="16"/>
      <c r="H7" s="6">
        <f t="shared" si="0"/>
        <v>350</v>
      </c>
      <c r="I7" s="17">
        <v>0.4</v>
      </c>
      <c r="J7" s="14">
        <f t="shared" si="1"/>
        <v>0.14</v>
      </c>
      <c r="K7" s="4" t="s">
        <v>15</v>
      </c>
      <c r="L7" s="7">
        <v>1</v>
      </c>
    </row>
    <row r="8" spans="1:12" ht="37.5" customHeight="1">
      <c r="A8" s="20"/>
      <c r="B8" s="20"/>
      <c r="C8" s="5" t="s">
        <v>22</v>
      </c>
      <c r="D8" s="16">
        <v>100</v>
      </c>
      <c r="E8" s="16"/>
      <c r="F8" s="16"/>
      <c r="G8" s="16"/>
      <c r="H8" s="6">
        <f t="shared" si="0"/>
        <v>1000</v>
      </c>
      <c r="I8" s="17">
        <f>1.5/10</f>
        <v>0.15</v>
      </c>
      <c r="J8" s="14">
        <f t="shared" si="1"/>
        <v>0.15</v>
      </c>
      <c r="K8" s="3" t="s">
        <v>17</v>
      </c>
      <c r="L8" s="7">
        <v>1</v>
      </c>
    </row>
    <row r="9" spans="1:12" ht="37.5" customHeight="1">
      <c r="A9" s="20"/>
      <c r="B9" s="20"/>
      <c r="C9" s="5" t="s">
        <v>31</v>
      </c>
      <c r="D9" s="16"/>
      <c r="E9" s="16"/>
      <c r="F9" s="16">
        <v>50</v>
      </c>
      <c r="G9" s="16"/>
      <c r="H9" s="6">
        <f>$D9*$D$4+$E9*$E$4+$F9*$F$4+$G9*$G$4</f>
        <v>2250</v>
      </c>
      <c r="I9" s="17">
        <f>2/45</f>
        <v>0.044444444444444446</v>
      </c>
      <c r="J9" s="14">
        <f t="shared" si="1"/>
        <v>0.1</v>
      </c>
      <c r="K9" s="3" t="s">
        <v>32</v>
      </c>
      <c r="L9" s="7">
        <v>1</v>
      </c>
    </row>
    <row r="10" spans="1:12" ht="37.5" customHeight="1">
      <c r="A10" s="20"/>
      <c r="B10" s="21"/>
      <c r="C10" s="37" t="s">
        <v>35</v>
      </c>
      <c r="D10" s="16"/>
      <c r="E10" s="16"/>
      <c r="F10" s="16">
        <v>62</v>
      </c>
      <c r="G10" s="16"/>
      <c r="H10" s="6">
        <f t="shared" si="0"/>
        <v>2790</v>
      </c>
      <c r="I10" s="17">
        <f>5/45</f>
        <v>0.1111111111111111</v>
      </c>
      <c r="J10" s="14">
        <f t="shared" si="1"/>
        <v>0.31</v>
      </c>
      <c r="K10" s="3" t="s">
        <v>8</v>
      </c>
      <c r="L10" s="7">
        <v>1</v>
      </c>
    </row>
    <row r="11" spans="1:12" ht="37.5" customHeight="1">
      <c r="A11" s="20"/>
      <c r="B11" s="22" t="s">
        <v>1</v>
      </c>
      <c r="C11" s="23"/>
      <c r="D11" s="16"/>
      <c r="E11" s="16"/>
      <c r="F11" s="16">
        <v>7</v>
      </c>
      <c r="G11" s="16"/>
      <c r="H11" s="6">
        <f t="shared" si="0"/>
        <v>315</v>
      </c>
      <c r="I11" s="17">
        <f>7.2/20</f>
        <v>0.36</v>
      </c>
      <c r="J11" s="14">
        <f t="shared" si="1"/>
        <v>0.11339999999999999</v>
      </c>
      <c r="K11" s="3" t="s">
        <v>9</v>
      </c>
      <c r="L11" s="7">
        <v>1</v>
      </c>
    </row>
    <row r="12" spans="1:12" ht="37.5" customHeight="1">
      <c r="A12" s="20"/>
      <c r="B12" s="22" t="s">
        <v>0</v>
      </c>
      <c r="C12" s="23"/>
      <c r="D12" s="16"/>
      <c r="E12" s="16"/>
      <c r="F12" s="16">
        <v>14</v>
      </c>
      <c r="G12" s="16"/>
      <c r="H12" s="6">
        <f t="shared" si="0"/>
        <v>630</v>
      </c>
      <c r="I12" s="17">
        <f>(4.6+1.9)/45</f>
        <v>0.14444444444444443</v>
      </c>
      <c r="J12" s="14">
        <f t="shared" si="1"/>
        <v>0.09099999999999998</v>
      </c>
      <c r="K12" s="4" t="s">
        <v>10</v>
      </c>
      <c r="L12" s="8">
        <v>1</v>
      </c>
    </row>
    <row r="13" spans="1:12" ht="37.5" customHeight="1">
      <c r="A13" s="20"/>
      <c r="B13" s="22" t="s">
        <v>11</v>
      </c>
      <c r="C13" s="23"/>
      <c r="D13" s="16"/>
      <c r="E13" s="16"/>
      <c r="F13" s="16">
        <v>32</v>
      </c>
      <c r="G13" s="16"/>
      <c r="H13" s="6">
        <f t="shared" si="0"/>
        <v>1440</v>
      </c>
      <c r="I13" s="17">
        <f>1.2/45</f>
        <v>0.026666666666666665</v>
      </c>
      <c r="J13" s="14">
        <f t="shared" si="1"/>
        <v>0.0384</v>
      </c>
      <c r="K13" s="3" t="s">
        <v>12</v>
      </c>
      <c r="L13" s="7">
        <v>1</v>
      </c>
    </row>
    <row r="14" spans="1:12" ht="37.5" customHeight="1">
      <c r="A14" s="21"/>
      <c r="B14" s="22" t="s">
        <v>27</v>
      </c>
      <c r="C14" s="23"/>
      <c r="D14" s="16"/>
      <c r="E14" s="16"/>
      <c r="F14" s="16">
        <v>21</v>
      </c>
      <c r="G14" s="16"/>
      <c r="H14" s="6">
        <f t="shared" si="0"/>
        <v>945</v>
      </c>
      <c r="I14" s="17">
        <f>0.9/45</f>
        <v>0.02</v>
      </c>
      <c r="J14" s="14">
        <f t="shared" si="1"/>
        <v>0.018900000000000004</v>
      </c>
      <c r="K14" s="3" t="s">
        <v>33</v>
      </c>
      <c r="L14" s="7">
        <v>1</v>
      </c>
    </row>
    <row r="15" spans="1:12" ht="37.5" customHeight="1">
      <c r="A15" s="19" t="s">
        <v>16</v>
      </c>
      <c r="B15" s="22" t="s">
        <v>2</v>
      </c>
      <c r="C15" s="23"/>
      <c r="D15" s="16"/>
      <c r="E15" s="16"/>
      <c r="F15" s="16">
        <v>25</v>
      </c>
      <c r="G15" s="16"/>
      <c r="H15" s="6">
        <f t="shared" si="0"/>
        <v>1125</v>
      </c>
      <c r="I15" s="17">
        <f>8.5/45</f>
        <v>0.18888888888888888</v>
      </c>
      <c r="J15" s="14">
        <f t="shared" si="1"/>
        <v>0.2125</v>
      </c>
      <c r="K15" s="3" t="s">
        <v>18</v>
      </c>
      <c r="L15" s="7">
        <v>0</v>
      </c>
    </row>
    <row r="16" spans="1:12" ht="37.5" customHeight="1">
      <c r="A16" s="21"/>
      <c r="B16" s="22" t="s">
        <v>3</v>
      </c>
      <c r="C16" s="23"/>
      <c r="D16" s="16">
        <v>5</v>
      </c>
      <c r="E16" s="16"/>
      <c r="F16" s="16">
        <v>13</v>
      </c>
      <c r="G16" s="16"/>
      <c r="H16" s="6">
        <f t="shared" si="0"/>
        <v>635</v>
      </c>
      <c r="I16" s="17">
        <f>8.5/45</f>
        <v>0.18888888888888888</v>
      </c>
      <c r="J16" s="15">
        <f>H16*I16/1000</f>
        <v>0.11994444444444444</v>
      </c>
      <c r="K16" s="3" t="s">
        <v>34</v>
      </c>
      <c r="L16" s="7">
        <v>0</v>
      </c>
    </row>
    <row r="17" spans="1:12" ht="13.5">
      <c r="A17" s="11"/>
      <c r="B17" s="11"/>
      <c r="C17" s="11"/>
      <c r="D17" s="11"/>
      <c r="E17" s="11"/>
      <c r="F17" s="11"/>
      <c r="G17" s="11"/>
      <c r="H17" s="11"/>
      <c r="I17" s="12"/>
      <c r="J17" s="12"/>
      <c r="K17" s="12"/>
      <c r="L17" s="11"/>
    </row>
    <row r="18" spans="1:12" ht="13.5">
      <c r="A18" s="9"/>
      <c r="B18" s="9"/>
      <c r="C18" s="9"/>
      <c r="D18" s="9"/>
      <c r="E18" s="9"/>
      <c r="F18" s="9"/>
      <c r="G18" s="9"/>
      <c r="H18" s="9"/>
      <c r="I18" s="10"/>
      <c r="J18" s="10"/>
      <c r="K18" s="10"/>
      <c r="L18" s="9"/>
    </row>
    <row r="19" spans="1:12" ht="13.5">
      <c r="A19" s="9"/>
      <c r="B19" s="9"/>
      <c r="C19" s="9"/>
      <c r="D19" s="9"/>
      <c r="E19" s="9"/>
      <c r="F19" s="9"/>
      <c r="G19" s="9"/>
      <c r="H19" s="9"/>
      <c r="I19" s="10"/>
      <c r="J19" s="10"/>
      <c r="K19" s="10"/>
      <c r="L19" s="9"/>
    </row>
    <row r="20" spans="1:12" ht="13.5">
      <c r="A20" s="9"/>
      <c r="B20" s="9"/>
      <c r="C20" s="9"/>
      <c r="D20" s="9"/>
      <c r="E20" s="9"/>
      <c r="F20" s="9"/>
      <c r="G20" s="9"/>
      <c r="H20" s="9"/>
      <c r="I20" s="10"/>
      <c r="J20" s="10"/>
      <c r="K20" s="10"/>
      <c r="L20" s="9"/>
    </row>
    <row r="21" spans="1:12" ht="13.5">
      <c r="A21" s="9"/>
      <c r="B21" s="9"/>
      <c r="C21" s="9"/>
      <c r="D21" s="9"/>
      <c r="E21" s="9"/>
      <c r="F21" s="9"/>
      <c r="G21" s="9"/>
      <c r="H21" s="9"/>
      <c r="I21" s="10"/>
      <c r="J21" s="10"/>
      <c r="K21" s="10"/>
      <c r="L21" s="9"/>
    </row>
    <row r="22" spans="1:12" ht="13.5">
      <c r="A22" s="9"/>
      <c r="B22" s="9"/>
      <c r="C22" s="9"/>
      <c r="D22" s="9"/>
      <c r="E22" s="9"/>
      <c r="F22" s="9"/>
      <c r="G22" s="9"/>
      <c r="H22" s="9"/>
      <c r="I22" s="10"/>
      <c r="J22" s="10"/>
      <c r="K22" s="10"/>
      <c r="L22" s="9"/>
    </row>
    <row r="23" spans="1:12" ht="13.5">
      <c r="A23" s="9"/>
      <c r="B23" s="9"/>
      <c r="C23" s="9"/>
      <c r="D23" s="9"/>
      <c r="E23" s="9"/>
      <c r="F23" s="9"/>
      <c r="G23" s="9"/>
      <c r="H23" s="9"/>
      <c r="I23" s="10"/>
      <c r="J23" s="10"/>
      <c r="K23" s="10"/>
      <c r="L23" s="9"/>
    </row>
    <row r="24" spans="1:12" ht="13.5">
      <c r="A24" s="9"/>
      <c r="B24" s="9"/>
      <c r="C24" s="9"/>
      <c r="D24" s="9"/>
      <c r="E24" s="9"/>
      <c r="F24" s="9"/>
      <c r="G24" s="9"/>
      <c r="H24" s="9"/>
      <c r="I24" s="10"/>
      <c r="J24" s="10"/>
      <c r="K24" s="10"/>
      <c r="L24" s="9"/>
    </row>
    <row r="25" spans="1:12" ht="13.5">
      <c r="A25" s="9"/>
      <c r="B25" s="9"/>
      <c r="C25" s="9"/>
      <c r="D25" s="9"/>
      <c r="E25" s="9"/>
      <c r="F25" s="9"/>
      <c r="G25" s="9"/>
      <c r="H25" s="9"/>
      <c r="I25" s="10"/>
      <c r="J25" s="10"/>
      <c r="K25" s="10"/>
      <c r="L25" s="9"/>
    </row>
    <row r="26" spans="1:12" ht="13.5">
      <c r="A26" s="9"/>
      <c r="B26" s="9"/>
      <c r="C26" s="9"/>
      <c r="D26" s="9"/>
      <c r="E26" s="9"/>
      <c r="F26" s="9"/>
      <c r="G26" s="9"/>
      <c r="H26" s="9"/>
      <c r="I26" s="10"/>
      <c r="J26" s="10"/>
      <c r="K26" s="10"/>
      <c r="L26" s="9"/>
    </row>
    <row r="27" spans="1:12" ht="13.5">
      <c r="A27" s="9"/>
      <c r="B27" s="9"/>
      <c r="C27" s="9"/>
      <c r="D27" s="9"/>
      <c r="E27" s="9"/>
      <c r="F27" s="9"/>
      <c r="G27" s="9"/>
      <c r="H27" s="9"/>
      <c r="I27" s="10"/>
      <c r="J27" s="10"/>
      <c r="K27" s="10"/>
      <c r="L27" s="9"/>
    </row>
    <row r="28" spans="1:12" ht="13.5">
      <c r="A28" s="9"/>
      <c r="B28" s="9"/>
      <c r="C28" s="9"/>
      <c r="D28" s="9"/>
      <c r="E28" s="9"/>
      <c r="F28" s="9"/>
      <c r="G28" s="9"/>
      <c r="H28" s="9"/>
      <c r="I28" s="10"/>
      <c r="J28" s="10"/>
      <c r="K28" s="10"/>
      <c r="L28" s="9"/>
    </row>
    <row r="29" spans="1:12" ht="13.5">
      <c r="A29" s="9"/>
      <c r="B29" s="9"/>
      <c r="C29" s="9"/>
      <c r="D29" s="9"/>
      <c r="E29" s="9"/>
      <c r="F29" s="9"/>
      <c r="G29" s="9"/>
      <c r="H29" s="9"/>
      <c r="I29" s="10"/>
      <c r="J29" s="10"/>
      <c r="K29" s="10"/>
      <c r="L29" s="9"/>
    </row>
    <row r="30" spans="1:12" ht="13.5">
      <c r="A30" s="9"/>
      <c r="B30" s="9"/>
      <c r="C30" s="9"/>
      <c r="D30" s="9"/>
      <c r="E30" s="9"/>
      <c r="F30" s="9"/>
      <c r="G30" s="9"/>
      <c r="H30" s="9"/>
      <c r="I30" s="10"/>
      <c r="J30" s="10"/>
      <c r="K30" s="10"/>
      <c r="L30" s="9"/>
    </row>
    <row r="31" spans="1:12" ht="13.5">
      <c r="A31" s="9"/>
      <c r="B31" s="9"/>
      <c r="C31" s="9"/>
      <c r="D31" s="9"/>
      <c r="E31" s="9"/>
      <c r="F31" s="9"/>
      <c r="G31" s="9"/>
      <c r="H31" s="9"/>
      <c r="I31" s="10"/>
      <c r="J31" s="10"/>
      <c r="K31" s="10"/>
      <c r="L31" s="9"/>
    </row>
  </sheetData>
  <sheetProtection selectLockedCells="1"/>
  <mergeCells count="17">
    <mergeCell ref="A1:L2"/>
    <mergeCell ref="A3:C4"/>
    <mergeCell ref="D3:G3"/>
    <mergeCell ref="H3:H4"/>
    <mergeCell ref="I3:I4"/>
    <mergeCell ref="J3:J4"/>
    <mergeCell ref="K3:K4"/>
    <mergeCell ref="L3:L4"/>
    <mergeCell ref="A15:A16"/>
    <mergeCell ref="B15:C15"/>
    <mergeCell ref="B16:C16"/>
    <mergeCell ref="A5:A14"/>
    <mergeCell ref="B5:B10"/>
    <mergeCell ref="B11:C11"/>
    <mergeCell ref="B12:C12"/>
    <mergeCell ref="B13:C13"/>
    <mergeCell ref="B14:C14"/>
  </mergeCells>
  <printOptions/>
  <pageMargins left="0.6145833333333334" right="0.9479166666666666" top="0.5" bottom="0.53" header="0.512" footer="0.51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ごみ換算表（区収集計算シート）</dc:title>
  <dc:subject/>
  <dc:creator>千代田区</dc:creator>
  <cp:keywords/>
  <dc:description/>
  <cp:lastModifiedBy/>
  <cp:lastPrinted>2014-10-28T05:58:32Z</cp:lastPrinted>
  <dcterms:created xsi:type="dcterms:W3CDTF">2009-03-11T07:30:45Z</dcterms:created>
  <dcterms:modified xsi:type="dcterms:W3CDTF">2021-09-28T02:55:28Z</dcterms:modified>
  <cp:category/>
  <cp:version/>
  <cp:contentType/>
  <cp:contentStatus/>
</cp:coreProperties>
</file>