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ABBC4414-3DA5-4420-904E-0D208E0F88F2}" xr6:coauthVersionLast="47" xr6:coauthVersionMax="47" xr10:uidLastSave="{00000000-0000-0000-0000-000000000000}"/>
  <bookViews>
    <workbookView xWindow="6240" yWindow="2205" windowWidth="15015" windowHeight="10920" xr2:uid="{00000000-000D-0000-FFFF-FFFF00000000}"/>
  </bookViews>
  <sheets>
    <sheet name="10-1（R3)" sheetId="1" r:id="rId1"/>
    <sheet name="10-2（R3）" sheetId="2" r:id="rId2"/>
    <sheet name="10-3（R3)" sheetId="3" r:id="rId3"/>
  </sheets>
  <definedNames>
    <definedName name="_xlnm.Print_Area" localSheetId="2">'10-3（R3)'!$A$1:$M$45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H7" i="3"/>
  <c r="E8" i="3"/>
  <c r="H8" i="3"/>
  <c r="E9" i="3"/>
  <c r="H9" i="3"/>
  <c r="E14" i="3"/>
  <c r="H14" i="3"/>
  <c r="E34" i="3"/>
  <c r="H34" i="3"/>
  <c r="F7" i="2" l="1"/>
  <c r="Q7" i="2"/>
  <c r="F8" i="2"/>
  <c r="Q8" i="2"/>
  <c r="F9" i="2"/>
  <c r="Q9" i="2"/>
  <c r="F10" i="2"/>
  <c r="Q10" i="2"/>
  <c r="F11" i="2"/>
  <c r="Q11" i="2"/>
  <c r="F12" i="2"/>
  <c r="Q12" i="2"/>
  <c r="F13" i="2"/>
  <c r="Q13" i="2"/>
  <c r="F14" i="2"/>
  <c r="S14" i="2"/>
  <c r="Q14" i="2" s="1"/>
  <c r="U14" i="2"/>
  <c r="F15" i="2"/>
  <c r="Q15" i="2"/>
  <c r="E12" i="1" l="1"/>
  <c r="F12" i="1" s="1"/>
  <c r="I12" i="1"/>
  <c r="L12" i="1"/>
  <c r="T12" i="1" l="1"/>
  <c r="R11" i="1"/>
  <c r="Q11" i="1"/>
  <c r="T11" i="1" s="1"/>
  <c r="P11" i="1"/>
  <c r="R10" i="1"/>
  <c r="Q10" i="1"/>
  <c r="P10" i="1"/>
  <c r="R9" i="1"/>
  <c r="Q9" i="1"/>
  <c r="T9" i="1" s="1"/>
  <c r="P9" i="1"/>
  <c r="R8" i="1"/>
  <c r="Q8" i="1"/>
  <c r="T8" i="1" s="1"/>
  <c r="P8" i="1"/>
  <c r="T10" i="1" l="1"/>
</calcChain>
</file>

<file path=xl/sharedStrings.xml><?xml version="1.0" encoding="utf-8"?>
<sst xmlns="http://schemas.openxmlformats.org/spreadsheetml/2006/main" count="107" uniqueCount="90">
  <si>
    <t>10．１ 選挙人名簿登録者数</t>
    <phoneticPr fontId="4"/>
  </si>
  <si>
    <t>区 分</t>
    <phoneticPr fontId="3"/>
  </si>
  <si>
    <t>総      数</t>
  </si>
  <si>
    <t>男</t>
  </si>
  <si>
    <t>女</t>
  </si>
  <si>
    <t>グラフ用</t>
    <rPh sb="3" eb="4">
      <t>ヨウ</t>
    </rPh>
    <phoneticPr fontId="9"/>
  </si>
  <si>
    <t xml:space="preserve">  年 次</t>
    <phoneticPr fontId="3"/>
  </si>
  <si>
    <t>前 年 差</t>
  </si>
  <si>
    <t>男</t>
    <rPh sb="0" eb="1">
      <t>オトコ</t>
    </rPh>
    <phoneticPr fontId="4"/>
  </si>
  <si>
    <t>女</t>
    <rPh sb="0" eb="1">
      <t>オンナ</t>
    </rPh>
    <phoneticPr fontId="4"/>
  </si>
  <si>
    <t>年</t>
    <rPh sb="0" eb="1">
      <t>ネン</t>
    </rPh>
    <phoneticPr fontId="4"/>
  </si>
  <si>
    <t>元</t>
    <rPh sb="0" eb="1">
      <t>モト</t>
    </rPh>
    <phoneticPr fontId="13"/>
  </si>
  <si>
    <t>年</t>
    <rPh sb="0" eb="1">
      <t>ネン</t>
    </rPh>
    <phoneticPr fontId="13"/>
  </si>
  <si>
    <t>2</t>
    <phoneticPr fontId="13"/>
  </si>
  <si>
    <t>　資料：選挙管理委員会</t>
  </si>
  <si>
    <t>（平成28年９月２日、平成29年９月１日、平成30年９月３日、令和元年９月２日、令和２年９月１日現在）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21" eb="23">
      <t>ヘイセイ</t>
    </rPh>
    <rPh sb="25" eb="26">
      <t>ネン</t>
    </rPh>
    <rPh sb="27" eb="28">
      <t>ガツ</t>
    </rPh>
    <rPh sb="29" eb="30">
      <t>ニチ</t>
    </rPh>
    <rPh sb="31" eb="33">
      <t>レイワ</t>
    </rPh>
    <rPh sb="33" eb="35">
      <t>ガンネン</t>
    </rPh>
    <rPh sb="36" eb="37">
      <t>ガツ</t>
    </rPh>
    <rPh sb="38" eb="39">
      <t>ヒ</t>
    </rPh>
    <rPh sb="48" eb="50">
      <t>ゲンザイ</t>
    </rPh>
    <phoneticPr fontId="4"/>
  </si>
  <si>
    <t>令和２年</t>
    <rPh sb="0" eb="2">
      <t>レイワ</t>
    </rPh>
    <rPh sb="3" eb="4">
      <t>ネン</t>
    </rPh>
    <phoneticPr fontId="3"/>
  </si>
  <si>
    <t>　資料：選挙管理委員会</t>
    <rPh sb="1" eb="3">
      <t>シリョウ</t>
    </rPh>
    <rPh sb="4" eb="6">
      <t>センキョ</t>
    </rPh>
    <rPh sb="6" eb="8">
      <t>カンリ</t>
    </rPh>
    <rPh sb="8" eb="11">
      <t>イインカイ</t>
    </rPh>
    <phoneticPr fontId="4"/>
  </si>
  <si>
    <t>ちよだﾌﾟﾗｯﾄﾌｫｰﾑｽｸｳｪｱ</t>
    <phoneticPr fontId="4"/>
  </si>
  <si>
    <t>第9投票区</t>
    <rPh sb="0" eb="1">
      <t>ダイ</t>
    </rPh>
    <phoneticPr fontId="4"/>
  </si>
  <si>
    <t>合                                     計</t>
    <rPh sb="0" eb="39">
      <t>ゴウケイ</t>
    </rPh>
    <phoneticPr fontId="4"/>
  </si>
  <si>
    <t>神田一橋中学校</t>
    <rPh sb="0" eb="2">
      <t>カンダ</t>
    </rPh>
    <rPh sb="2" eb="4">
      <t>ヒトツバシ</t>
    </rPh>
    <rPh sb="4" eb="7">
      <t>チュウガッコウ</t>
    </rPh>
    <phoneticPr fontId="4"/>
  </si>
  <si>
    <t>第8投票区</t>
    <rPh sb="0" eb="1">
      <t>ダイ</t>
    </rPh>
    <phoneticPr fontId="4"/>
  </si>
  <si>
    <t>昌平小学校</t>
    <rPh sb="0" eb="1">
      <t>マサ</t>
    </rPh>
    <rPh sb="1" eb="2">
      <t>ヒラ</t>
    </rPh>
    <phoneticPr fontId="4"/>
  </si>
  <si>
    <t>第16投票区</t>
    <rPh sb="0" eb="1">
      <t>ダイ</t>
    </rPh>
    <phoneticPr fontId="4"/>
  </si>
  <si>
    <t>神保町区民館</t>
    <rPh sb="0" eb="3">
      <t>ジンボチョウ</t>
    </rPh>
    <rPh sb="3" eb="5">
      <t>クミン</t>
    </rPh>
    <rPh sb="5" eb="6">
      <t>カン</t>
    </rPh>
    <phoneticPr fontId="4"/>
  </si>
  <si>
    <t>第7投票区</t>
    <rPh sb="0" eb="1">
      <t>ダイ</t>
    </rPh>
    <phoneticPr fontId="4"/>
  </si>
  <si>
    <t>和泉小学校</t>
    <rPh sb="0" eb="2">
      <t>イズミ</t>
    </rPh>
    <phoneticPr fontId="4"/>
  </si>
  <si>
    <t>第15投票区</t>
    <rPh sb="0" eb="1">
      <t>ダイ</t>
    </rPh>
    <phoneticPr fontId="4"/>
  </si>
  <si>
    <t>千代田区役所</t>
    <rPh sb="0" eb="3">
      <t>チヨダ</t>
    </rPh>
    <rPh sb="3" eb="6">
      <t>クヤクショ</t>
    </rPh>
    <phoneticPr fontId="4"/>
  </si>
  <si>
    <t>第6投票区</t>
    <rPh sb="0" eb="1">
      <t>ダイ</t>
    </rPh>
    <phoneticPr fontId="4"/>
  </si>
  <si>
    <t>岩本町ほほえみプラザ</t>
    <rPh sb="0" eb="3">
      <t>イワモトチョウ</t>
    </rPh>
    <phoneticPr fontId="4"/>
  </si>
  <si>
    <t>第14投票区</t>
    <rPh sb="0" eb="1">
      <t>ダイ</t>
    </rPh>
    <phoneticPr fontId="4"/>
  </si>
  <si>
    <t>富士見区民館</t>
    <rPh sb="0" eb="3">
      <t>フジミ</t>
    </rPh>
    <rPh sb="3" eb="4">
      <t>ク</t>
    </rPh>
    <rPh sb="4" eb="5">
      <t>ミン</t>
    </rPh>
    <rPh sb="5" eb="6">
      <t>カン</t>
    </rPh>
    <phoneticPr fontId="4"/>
  </si>
  <si>
    <t>第5投票区</t>
    <rPh sb="0" eb="1">
      <t>ダイ</t>
    </rPh>
    <phoneticPr fontId="4"/>
  </si>
  <si>
    <t>区営東松下町住宅</t>
    <rPh sb="0" eb="8">
      <t>クエイヒガシマツシタチョウジュウタク</t>
    </rPh>
    <phoneticPr fontId="4"/>
  </si>
  <si>
    <t>第13投票区</t>
    <rPh sb="0" eb="1">
      <t>ダイ</t>
    </rPh>
    <phoneticPr fontId="4"/>
  </si>
  <si>
    <t>九段小学校</t>
    <rPh sb="0" eb="2">
      <t>クダン</t>
    </rPh>
    <rPh sb="2" eb="5">
      <t>ショウガッコウ</t>
    </rPh>
    <phoneticPr fontId="4"/>
  </si>
  <si>
    <t>第4投票区</t>
    <rPh sb="0" eb="1">
      <t>ダイ</t>
    </rPh>
    <phoneticPr fontId="4"/>
  </si>
  <si>
    <t>旧今川中学校</t>
    <rPh sb="0" eb="1">
      <t>キュウ</t>
    </rPh>
    <rPh sb="1" eb="3">
      <t>イマガワ</t>
    </rPh>
    <rPh sb="3" eb="6">
      <t>チュウガッコウ</t>
    </rPh>
    <phoneticPr fontId="4"/>
  </si>
  <si>
    <t>第12投票区</t>
    <rPh sb="0" eb="1">
      <t>ダイ</t>
    </rPh>
    <phoneticPr fontId="4"/>
  </si>
  <si>
    <t>番町小学校</t>
    <rPh sb="0" eb="2">
      <t>バンチョウ</t>
    </rPh>
    <rPh sb="2" eb="5">
      <t>ショウガッコウ</t>
    </rPh>
    <phoneticPr fontId="4"/>
  </si>
  <si>
    <t>第3投票区</t>
    <rPh sb="0" eb="1">
      <t>ダイ</t>
    </rPh>
    <phoneticPr fontId="4"/>
  </si>
  <si>
    <t>千代田小学校</t>
    <rPh sb="0" eb="3">
      <t>チヨダ</t>
    </rPh>
    <phoneticPr fontId="4"/>
  </si>
  <si>
    <t>第11投票区</t>
    <rPh sb="0" eb="1">
      <t>ダイ</t>
    </rPh>
    <phoneticPr fontId="4"/>
  </si>
  <si>
    <t>麹町区民館</t>
    <rPh sb="0" eb="2">
      <t>コウジマチ</t>
    </rPh>
    <rPh sb="2" eb="5">
      <t>クミンカン</t>
    </rPh>
    <phoneticPr fontId="4"/>
  </si>
  <si>
    <t>第2投票区</t>
    <rPh sb="0" eb="1">
      <t>ダイ</t>
    </rPh>
    <phoneticPr fontId="4"/>
  </si>
  <si>
    <t>神田保育園</t>
    <rPh sb="0" eb="2">
      <t>カンダ</t>
    </rPh>
    <rPh sb="2" eb="5">
      <t>ホイクエン</t>
    </rPh>
    <phoneticPr fontId="4"/>
  </si>
  <si>
    <t>第10投票区</t>
    <rPh sb="0" eb="1">
      <t>ダイ</t>
    </rPh>
    <phoneticPr fontId="4"/>
  </si>
  <si>
    <t>麹町中学校</t>
    <rPh sb="0" eb="2">
      <t>コウジマチ</t>
    </rPh>
    <rPh sb="2" eb="5">
      <t>チュウガッコウ</t>
    </rPh>
    <phoneticPr fontId="4"/>
  </si>
  <si>
    <t>第１投票区</t>
    <rPh sb="0" eb="1">
      <t>ダイ</t>
    </rPh>
    <rPh sb="2" eb="5">
      <t>トウヒョウク</t>
    </rPh>
    <phoneticPr fontId="4"/>
  </si>
  <si>
    <t>計</t>
    <rPh sb="0" eb="1">
      <t>ケイ</t>
    </rPh>
    <phoneticPr fontId="4"/>
  </si>
  <si>
    <t>投　　票　　所　　名</t>
    <rPh sb="0" eb="1">
      <t>ナ</t>
    </rPh>
    <rPh sb="3" eb="4">
      <t>ヒョウ</t>
    </rPh>
    <rPh sb="6" eb="7">
      <t>ショ</t>
    </rPh>
    <rPh sb="9" eb="10">
      <t>メイ</t>
    </rPh>
    <phoneticPr fontId="4"/>
  </si>
  <si>
    <t xml:space="preserve">        （令和３年６月24日現在）</t>
    <rPh sb="9" eb="11">
      <t>レイワ</t>
    </rPh>
    <rPh sb="12" eb="13">
      <t>ネン</t>
    </rPh>
    <phoneticPr fontId="4"/>
  </si>
  <si>
    <t>10．２ 投票所別選挙人名簿登録者数</t>
    <rPh sb="5" eb="8">
      <t>トウヒョウジョ</t>
    </rPh>
    <rPh sb="8" eb="9">
      <t>ベツ</t>
    </rPh>
    <rPh sb="9" eb="11">
      <t>センキョ</t>
    </rPh>
    <rPh sb="11" eb="12">
      <t>ジンメイ</t>
    </rPh>
    <rPh sb="12" eb="14">
      <t>メイボ</t>
    </rPh>
    <rPh sb="14" eb="17">
      <t>トウロクシャ</t>
    </rPh>
    <rPh sb="17" eb="18">
      <t>スウ</t>
    </rPh>
    <phoneticPr fontId="4"/>
  </si>
  <si>
    <t>　資料：選挙管理委員会</t>
    <rPh sb="4" eb="6">
      <t>センキョ</t>
    </rPh>
    <rPh sb="6" eb="8">
      <t>カンリ</t>
    </rPh>
    <rPh sb="8" eb="11">
      <t>イインカイ</t>
    </rPh>
    <phoneticPr fontId="19"/>
  </si>
  <si>
    <t>令3.1.31</t>
    <rPh sb="0" eb="1">
      <t>レイ</t>
    </rPh>
    <phoneticPr fontId="4"/>
  </si>
  <si>
    <t>区議会議員補欠選挙</t>
    <rPh sb="5" eb="7">
      <t>ホケツ</t>
    </rPh>
    <phoneticPr fontId="3"/>
  </si>
  <si>
    <t>平31.4.21</t>
    <phoneticPr fontId="3"/>
  </si>
  <si>
    <t>平27.4.26</t>
  </si>
  <si>
    <t>平23.4.24</t>
  </si>
  <si>
    <t>区議会
議員選挙</t>
  </si>
  <si>
    <t>平29.2.5</t>
  </si>
  <si>
    <t>平25.2.3</t>
  </si>
  <si>
    <t>区長選挙</t>
    <phoneticPr fontId="3"/>
  </si>
  <si>
    <t>令3.7.4</t>
    <rPh sb="0" eb="1">
      <t>レイ</t>
    </rPh>
    <phoneticPr fontId="4"/>
  </si>
  <si>
    <t>平29.7.2</t>
  </si>
  <si>
    <t>平25.6.23</t>
  </si>
  <si>
    <t>都議会
議員選挙</t>
  </si>
  <si>
    <t>令2.7.5</t>
    <rPh sb="0" eb="1">
      <t>レイ</t>
    </rPh>
    <phoneticPr fontId="3"/>
  </si>
  <si>
    <t>平28.7.31</t>
    <phoneticPr fontId="3"/>
  </si>
  <si>
    <t>平26.2.9</t>
    <phoneticPr fontId="3"/>
  </si>
  <si>
    <t>都知事選挙</t>
    <phoneticPr fontId="3"/>
  </si>
  <si>
    <t>令元.7.21</t>
    <rPh sb="0" eb="1">
      <t>レイ</t>
    </rPh>
    <rPh sb="1" eb="2">
      <t>ガン</t>
    </rPh>
    <phoneticPr fontId="4"/>
  </si>
  <si>
    <t>平28.7.10</t>
  </si>
  <si>
    <t>平25.7.21</t>
  </si>
  <si>
    <t>参議院
議員選挙
（東京都
選出）</t>
    <phoneticPr fontId="4"/>
  </si>
  <si>
    <t>平29.10.22</t>
    <phoneticPr fontId="4"/>
  </si>
  <si>
    <t>平26.12.14</t>
    <phoneticPr fontId="4"/>
  </si>
  <si>
    <t>平24.12.16</t>
  </si>
  <si>
    <t>衆議院
議員選挙
(小選挙区
選出）</t>
    <phoneticPr fontId="4"/>
  </si>
  <si>
    <t>総数</t>
    <rPh sb="0" eb="2">
      <t>ソウスウ</t>
    </rPh>
    <phoneticPr fontId="4"/>
  </si>
  <si>
    <t>年月日</t>
    <rPh sb="0" eb="3">
      <t>ネンガッピ</t>
    </rPh>
    <phoneticPr fontId="4"/>
  </si>
  <si>
    <t>投票率（%）</t>
    <rPh sb="0" eb="2">
      <t>トウヒョウ</t>
    </rPh>
    <rPh sb="2" eb="3">
      <t>リツ</t>
    </rPh>
    <phoneticPr fontId="4"/>
  </si>
  <si>
    <t>投票者数</t>
    <rPh sb="0" eb="3">
      <t>トウヒョウシャ</t>
    </rPh>
    <rPh sb="3" eb="4">
      <t>スウ</t>
    </rPh>
    <phoneticPr fontId="4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</si>
  <si>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4"/>
  </si>
  <si>
    <t>選挙執行</t>
    <rPh sb="0" eb="2">
      <t>センキョ</t>
    </rPh>
    <rPh sb="2" eb="4">
      <t>シッコウ</t>
    </rPh>
    <phoneticPr fontId="4"/>
  </si>
  <si>
    <t>区　分</t>
    <rPh sb="0" eb="1">
      <t>ク</t>
    </rPh>
    <rPh sb="2" eb="3">
      <t>ブン</t>
    </rPh>
    <phoneticPr fontId="19"/>
  </si>
  <si>
    <t>(令和３年７月末現在）</t>
    <rPh sb="1" eb="3">
      <t>レイワ</t>
    </rPh>
    <phoneticPr fontId="4"/>
  </si>
  <si>
    <t>10．３　各選挙の投票率</t>
    <rPh sb="5" eb="6">
      <t>カク</t>
    </rPh>
    <rPh sb="6" eb="8">
      <t>センキョ</t>
    </rPh>
    <rPh sb="9" eb="11">
      <t>トウヒョウ</t>
    </rPh>
    <rPh sb="11" eb="12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</si>
</sst>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&quot;平成  &quot;#"/>
    <numFmt numFmtId="178" formatCode="&quot;平成&quot;#&quot;年&quot;"/>
    <numFmt numFmtId="179" formatCode="&quot;令和  &quot;@"/>
    <numFmt numFmtId="180" formatCode="&quot;令和&quot;@&quot;年&quot;"/>
    <numFmt numFmtId="181" formatCode="0.00_ "/>
    <numFmt numFmtId="182" formatCode="#,##0_ ;[Red]\-#,##0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7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left" vertical="center"/>
    </xf>
    <xf numFmtId="176" fontId="6" fillId="0" borderId="11" xfId="1" applyNumberFormat="1" applyFont="1" applyBorder="1" applyAlignment="1">
      <alignment horizontal="center" vertical="center"/>
    </xf>
    <xf numFmtId="180" fontId="6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76" fontId="6" fillId="0" borderId="0" xfId="1" applyNumberFormat="1" applyFont="1" applyAlignment="1">
      <alignment horizontal="center" vertical="center"/>
    </xf>
    <xf numFmtId="176" fontId="15" fillId="0" borderId="0" xfId="1" applyNumberFormat="1" applyFont="1" applyAlignment="1">
      <alignment horizontal="center" vertical="center"/>
    </xf>
    <xf numFmtId="176" fontId="16" fillId="0" borderId="0" xfId="1" applyNumberFormat="1" applyFont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179" fontId="9" fillId="0" borderId="0" xfId="1" applyNumberFormat="1" applyFont="1" applyAlignment="1">
      <alignment horizontal="right" vertical="center"/>
    </xf>
    <xf numFmtId="181" fontId="12" fillId="3" borderId="0" xfId="1" applyNumberFormat="1" applyFont="1" applyFill="1" applyAlignment="1">
      <alignment horizontal="right" vertical="center"/>
    </xf>
    <xf numFmtId="0" fontId="1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horizontal="center" vertical="center"/>
    </xf>
    <xf numFmtId="176" fontId="12" fillId="3" borderId="9" xfId="1" applyNumberFormat="1" applyFont="1" applyFill="1" applyBorder="1" applyAlignment="1">
      <alignment horizontal="center" vertical="center"/>
    </xf>
    <xf numFmtId="176" fontId="12" fillId="3" borderId="9" xfId="1" applyNumberFormat="1" applyFont="1" applyFill="1" applyBorder="1" applyAlignment="1">
      <alignment horizontal="right" vertical="center"/>
    </xf>
    <xf numFmtId="176" fontId="12" fillId="3" borderId="10" xfId="1" applyNumberFormat="1" applyFont="1" applyFill="1" applyBorder="1" applyAlignment="1">
      <alignment horizontal="right" vertical="center"/>
    </xf>
    <xf numFmtId="176" fontId="9" fillId="3" borderId="0" xfId="1" applyNumberFormat="1" applyFont="1" applyFill="1" applyAlignment="1">
      <alignment horizontal="right" vertical="center"/>
    </xf>
    <xf numFmtId="176" fontId="12" fillId="3" borderId="0" xfId="1" applyNumberFormat="1" applyFont="1" applyFill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right" vertical="center"/>
    </xf>
    <xf numFmtId="176" fontId="9" fillId="3" borderId="13" xfId="1" applyNumberFormat="1" applyFont="1" applyFill="1" applyBorder="1" applyAlignment="1">
      <alignment horizontal="center" vertical="center"/>
    </xf>
    <xf numFmtId="176" fontId="9" fillId="3" borderId="13" xfId="1" applyNumberFormat="1" applyFont="1" applyFill="1" applyBorder="1" applyAlignment="1">
      <alignment horizontal="right" vertical="center"/>
    </xf>
    <xf numFmtId="176" fontId="9" fillId="3" borderId="14" xfId="1" applyNumberFormat="1" applyFont="1" applyFill="1" applyBorder="1" applyAlignment="1">
      <alignment horizontal="right" vertical="center"/>
    </xf>
    <xf numFmtId="176" fontId="9" fillId="3" borderId="12" xfId="1" applyNumberFormat="1" applyFont="1" applyFill="1" applyBorder="1" applyAlignment="1">
      <alignment horizontal="center" vertical="center"/>
    </xf>
    <xf numFmtId="176" fontId="9" fillId="3" borderId="12" xfId="1" applyNumberFormat="1" applyFont="1" applyFill="1" applyBorder="1" applyAlignment="1">
      <alignment horizontal="right" vertical="center"/>
    </xf>
    <xf numFmtId="0" fontId="12" fillId="0" borderId="0" xfId="1" applyNumberFormat="1" applyFont="1" applyAlignment="1">
      <alignment horizontal="left" vertical="center"/>
    </xf>
    <xf numFmtId="0" fontId="6" fillId="4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176" fontId="9" fillId="0" borderId="0" xfId="1" applyNumberFormat="1" applyFont="1" applyFill="1" applyAlignment="1">
      <alignment horizontal="right" vertic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left" vertical="center"/>
    </xf>
    <xf numFmtId="38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38" fontId="9" fillId="0" borderId="0" xfId="1" applyNumberFormat="1" applyFont="1" applyFill="1" applyAlignment="1">
      <alignment horizontal="right" vertical="center"/>
    </xf>
    <xf numFmtId="0" fontId="10" fillId="4" borderId="0" xfId="1" applyFont="1" applyFill="1" applyAlignment="1">
      <alignment horizontal="distributed" vertical="center"/>
    </xf>
    <xf numFmtId="0" fontId="10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distributed" vertical="center" wrapText="1"/>
    </xf>
    <xf numFmtId="0" fontId="10" fillId="4" borderId="12" xfId="1" applyFont="1" applyFill="1" applyBorder="1" applyAlignment="1">
      <alignment horizontal="center" vertical="center"/>
    </xf>
    <xf numFmtId="38" fontId="9" fillId="0" borderId="12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38" fontId="9" fillId="0" borderId="12" xfId="1" applyNumberFormat="1" applyFont="1" applyFill="1" applyBorder="1" applyAlignment="1">
      <alignment horizontal="right" vertical="center"/>
    </xf>
    <xf numFmtId="38" fontId="9" fillId="0" borderId="14" xfId="1" applyNumberFormat="1" applyFont="1" applyFill="1" applyBorder="1" applyAlignment="1">
      <alignment horizontal="right" vertical="center"/>
    </xf>
    <xf numFmtId="38" fontId="9" fillId="0" borderId="13" xfId="1" applyNumberFormat="1" applyFont="1" applyFill="1" applyBorder="1" applyAlignment="1">
      <alignment horizontal="right" vertical="center"/>
    </xf>
    <xf numFmtId="0" fontId="10" fillId="4" borderId="12" xfId="1" applyFont="1" applyFill="1" applyBorder="1" applyAlignment="1">
      <alignment horizontal="distributed" vertical="center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distributed" vertical="center" wrapText="1"/>
    </xf>
    <xf numFmtId="0" fontId="9" fillId="0" borderId="10" xfId="1" applyFont="1" applyFill="1" applyBorder="1" applyAlignment="1">
      <alignment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38" fontId="9" fillId="0" borderId="10" xfId="1" applyNumberFormat="1" applyFont="1" applyFill="1" applyBorder="1" applyAlignment="1">
      <alignment horizontal="right" vertical="center"/>
    </xf>
    <xf numFmtId="38" fontId="9" fillId="0" borderId="9" xfId="1" applyNumberFormat="1" applyFont="1" applyFill="1" applyBorder="1" applyAlignment="1">
      <alignment horizontal="right" vertical="center"/>
    </xf>
    <xf numFmtId="0" fontId="9" fillId="4" borderId="0" xfId="1" applyFont="1" applyFill="1" applyAlignment="1">
      <alignment horizontal="distributed" vertical="center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distributed" vertical="center" wrapText="1"/>
    </xf>
    <xf numFmtId="176" fontId="9" fillId="0" borderId="19" xfId="1" applyNumberFormat="1" applyFont="1" applyFill="1" applyBorder="1" applyAlignment="1">
      <alignment horizontal="right" vertical="center"/>
    </xf>
    <xf numFmtId="38" fontId="9" fillId="0" borderId="20" xfId="1" applyNumberFormat="1" applyFont="1" applyFill="1" applyBorder="1" applyAlignment="1">
      <alignment vertical="center"/>
    </xf>
    <xf numFmtId="38" fontId="9" fillId="0" borderId="19" xfId="1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distributed"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distributed" vertical="center" wrapText="1"/>
    </xf>
    <xf numFmtId="0" fontId="9" fillId="0" borderId="0" xfId="1" applyFont="1" applyFill="1" applyAlignment="1">
      <alignment horizontal="distributed" vertical="center"/>
    </xf>
    <xf numFmtId="0" fontId="18" fillId="0" borderId="0" xfId="1" applyFont="1" applyFill="1" applyAlignment="1">
      <alignment horizontal="distributed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2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center"/>
    </xf>
    <xf numFmtId="176" fontId="9" fillId="4" borderId="0" xfId="1" applyNumberFormat="1" applyFont="1" applyFill="1" applyAlignment="1">
      <alignment horizontal="right" vertical="center"/>
    </xf>
    <xf numFmtId="176" fontId="10" fillId="4" borderId="0" xfId="1" applyNumberFormat="1" applyFont="1" applyFill="1" applyAlignment="1">
      <alignment horizontal="right" vertical="center"/>
    </xf>
    <xf numFmtId="0" fontId="12" fillId="4" borderId="0" xfId="1" applyFont="1" applyFill="1" applyAlignment="1">
      <alignment horizontal="center" vertical="center"/>
    </xf>
    <xf numFmtId="176" fontId="10" fillId="4" borderId="25" xfId="1" applyNumberFormat="1" applyFont="1" applyFill="1" applyBorder="1" applyAlignment="1">
      <alignment horizontal="right" vertical="center"/>
    </xf>
    <xf numFmtId="176" fontId="10" fillId="4" borderId="26" xfId="1" applyNumberFormat="1" applyFont="1" applyFill="1" applyBorder="1" applyAlignment="1">
      <alignment horizontal="right" vertical="center"/>
    </xf>
    <xf numFmtId="0" fontId="10" fillId="4" borderId="26" xfId="1" applyFont="1" applyFill="1" applyBorder="1" applyAlignment="1">
      <alignment vertical="center"/>
    </xf>
    <xf numFmtId="0" fontId="10" fillId="4" borderId="27" xfId="1" applyFont="1" applyFill="1" applyBorder="1" applyAlignment="1">
      <alignment horizontal="center" vertical="center"/>
    </xf>
    <xf numFmtId="181" fontId="9" fillId="0" borderId="9" xfId="2" applyNumberFormat="1" applyFont="1" applyFill="1" applyBorder="1" applyAlignment="1">
      <alignment horizontal="right" vertical="center"/>
    </xf>
    <xf numFmtId="181" fontId="9" fillId="0" borderId="28" xfId="2" applyNumberFormat="1" applyFont="1" applyFill="1" applyBorder="1" applyAlignment="1">
      <alignment horizontal="right" vertical="center"/>
    </xf>
    <xf numFmtId="182" fontId="9" fillId="0" borderId="28" xfId="2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center" vertical="center"/>
    </xf>
    <xf numFmtId="57" fontId="10" fillId="4" borderId="0" xfId="1" applyNumberFormat="1" applyFont="1" applyFill="1" applyAlignment="1">
      <alignment horizontal="center" vertical="center"/>
    </xf>
    <xf numFmtId="181" fontId="9" fillId="4" borderId="29" xfId="2" applyNumberFormat="1" applyFont="1" applyFill="1" applyBorder="1" applyAlignment="1">
      <alignment horizontal="right" vertical="center"/>
    </xf>
    <xf numFmtId="181" fontId="9" fillId="4" borderId="30" xfId="2" applyNumberFormat="1" applyFont="1" applyFill="1" applyBorder="1" applyAlignment="1">
      <alignment horizontal="right" vertical="center"/>
    </xf>
    <xf numFmtId="182" fontId="9" fillId="4" borderId="30" xfId="2" applyNumberFormat="1" applyFont="1" applyFill="1" applyBorder="1" applyAlignment="1">
      <alignment horizontal="right" vertical="center"/>
    </xf>
    <xf numFmtId="0" fontId="9" fillId="4" borderId="30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vertical="center"/>
    </xf>
    <xf numFmtId="181" fontId="12" fillId="4" borderId="5" xfId="2" applyNumberFormat="1" applyFont="1" applyFill="1" applyBorder="1" applyAlignment="1">
      <alignment horizontal="right" vertical="center"/>
    </xf>
    <xf numFmtId="181" fontId="12" fillId="4" borderId="32" xfId="2" applyNumberFormat="1" applyFont="1" applyFill="1" applyBorder="1" applyAlignment="1">
      <alignment horizontal="right" vertical="center"/>
    </xf>
    <xf numFmtId="182" fontId="12" fillId="4" borderId="32" xfId="2" applyNumberFormat="1" applyFont="1" applyFill="1" applyBorder="1" applyAlignment="1">
      <alignment horizontal="right" vertical="center"/>
    </xf>
    <xf numFmtId="0" fontId="9" fillId="4" borderId="32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181" fontId="9" fillId="4" borderId="9" xfId="2" applyNumberFormat="1" applyFont="1" applyFill="1" applyBorder="1" applyAlignment="1">
      <alignment horizontal="right" vertical="center"/>
    </xf>
    <xf numFmtId="181" fontId="9" fillId="4" borderId="28" xfId="2" applyNumberFormat="1" applyFont="1" applyFill="1" applyBorder="1" applyAlignment="1">
      <alignment horizontal="right" vertical="center"/>
    </xf>
    <xf numFmtId="182" fontId="9" fillId="4" borderId="28" xfId="2" applyNumberFormat="1" applyFont="1" applyFill="1" applyBorder="1" applyAlignment="1">
      <alignment horizontal="right" vertical="center"/>
    </xf>
    <xf numFmtId="0" fontId="9" fillId="4" borderId="28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center"/>
    </xf>
    <xf numFmtId="181" fontId="9" fillId="4" borderId="5" xfId="2" applyNumberFormat="1" applyFont="1" applyFill="1" applyBorder="1" applyAlignment="1">
      <alignment horizontal="right" vertical="center"/>
    </xf>
    <xf numFmtId="181" fontId="9" fillId="4" borderId="32" xfId="2" applyNumberFormat="1" applyFont="1" applyFill="1" applyBorder="1" applyAlignment="1">
      <alignment horizontal="right" vertical="center"/>
    </xf>
    <xf numFmtId="182" fontId="9" fillId="4" borderId="32" xfId="2" applyNumberFormat="1" applyFont="1" applyFill="1" applyBorder="1" applyAlignment="1">
      <alignment horizontal="right" vertical="center"/>
    </xf>
    <xf numFmtId="0" fontId="20" fillId="4" borderId="0" xfId="1" applyFont="1" applyFill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57" fontId="9" fillId="0" borderId="28" xfId="1" applyNumberFormat="1" applyFont="1" applyBorder="1" applyAlignment="1">
      <alignment horizontal="center" vertical="center"/>
    </xf>
    <xf numFmtId="181" fontId="10" fillId="4" borderId="9" xfId="2" applyNumberFormat="1" applyFont="1" applyFill="1" applyBorder="1" applyAlignment="1">
      <alignment horizontal="right" vertical="center"/>
    </xf>
    <xf numFmtId="181" fontId="10" fillId="4" borderId="28" xfId="2" applyNumberFormat="1" applyFont="1" applyFill="1" applyBorder="1" applyAlignment="1">
      <alignment horizontal="right" vertical="center"/>
    </xf>
    <xf numFmtId="182" fontId="10" fillId="4" borderId="28" xfId="2" applyNumberFormat="1" applyFont="1" applyFill="1" applyBorder="1" applyAlignment="1">
      <alignment horizontal="right" vertical="center"/>
    </xf>
    <xf numFmtId="0" fontId="10" fillId="4" borderId="28" xfId="1" applyFont="1" applyFill="1" applyBorder="1" applyAlignment="1">
      <alignment horizontal="center" vertical="center"/>
    </xf>
    <xf numFmtId="181" fontId="10" fillId="4" borderId="5" xfId="2" applyNumberFormat="1" applyFont="1" applyFill="1" applyBorder="1" applyAlignment="1">
      <alignment horizontal="right" vertical="center"/>
    </xf>
    <xf numFmtId="181" fontId="10" fillId="4" borderId="32" xfId="2" applyNumberFormat="1" applyFont="1" applyFill="1" applyBorder="1" applyAlignment="1">
      <alignment horizontal="right" vertical="center"/>
    </xf>
    <xf numFmtId="182" fontId="10" fillId="4" borderId="32" xfId="2" applyNumberFormat="1" applyFont="1" applyFill="1" applyBorder="1" applyAlignment="1">
      <alignment horizontal="right" vertical="center"/>
    </xf>
    <xf numFmtId="0" fontId="10" fillId="4" borderId="32" xfId="1" applyFont="1" applyFill="1" applyBorder="1" applyAlignment="1">
      <alignment horizontal="center" vertical="center"/>
    </xf>
    <xf numFmtId="181" fontId="10" fillId="4" borderId="29" xfId="2" applyNumberFormat="1" applyFont="1" applyFill="1" applyBorder="1" applyAlignment="1">
      <alignment horizontal="right" vertical="center"/>
    </xf>
    <xf numFmtId="181" fontId="10" fillId="4" borderId="30" xfId="2" applyNumberFormat="1" applyFont="1" applyFill="1" applyBorder="1" applyAlignment="1">
      <alignment horizontal="right" vertical="center"/>
    </xf>
    <xf numFmtId="182" fontId="10" fillId="4" borderId="30" xfId="2" applyNumberFormat="1" applyFont="1" applyFill="1" applyBorder="1" applyAlignment="1">
      <alignment horizontal="right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left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32" xfId="1" applyFont="1" applyFill="1" applyBorder="1" applyAlignment="1">
      <alignment horizontal="center" vertical="center" wrapText="1"/>
    </xf>
    <xf numFmtId="0" fontId="10" fillId="4" borderId="34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right" vertical="center" shrinkToFit="1"/>
    </xf>
    <xf numFmtId="0" fontId="10" fillId="4" borderId="0" xfId="1" applyFont="1" applyFill="1" applyAlignment="1">
      <alignment horizontal="left" vertical="top"/>
    </xf>
    <xf numFmtId="0" fontId="9" fillId="4" borderId="0" xfId="1" applyFont="1" applyFill="1" applyAlignment="1">
      <alignment horizontal="left" vertical="top"/>
    </xf>
    <xf numFmtId="0" fontId="9" fillId="4" borderId="0" xfId="1" applyFont="1" applyFill="1" applyAlignment="1">
      <alignment vertical="center"/>
    </xf>
    <xf numFmtId="0" fontId="19" fillId="4" borderId="0" xfId="1" applyFont="1" applyFill="1" applyAlignment="1">
      <alignment vertical="top"/>
    </xf>
    <xf numFmtId="0" fontId="9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38" fontId="9" fillId="0" borderId="21" xfId="1" applyNumberFormat="1" applyFont="1" applyFill="1" applyBorder="1" applyAlignment="1">
      <alignment vertical="center"/>
    </xf>
    <xf numFmtId="38" fontId="9" fillId="0" borderId="9" xfId="1" applyNumberFormat="1" applyFont="1" applyFill="1" applyBorder="1" applyAlignment="1">
      <alignment vertical="center"/>
    </xf>
    <xf numFmtId="38" fontId="9" fillId="0" borderId="19" xfId="1" applyNumberFormat="1" applyFont="1" applyFill="1" applyBorder="1" applyAlignment="1">
      <alignment vertical="center"/>
    </xf>
    <xf numFmtId="38" fontId="9" fillId="0" borderId="0" xfId="1" applyNumberFormat="1" applyFont="1" applyFill="1" applyAlignment="1">
      <alignment vertical="center"/>
    </xf>
    <xf numFmtId="0" fontId="9" fillId="4" borderId="0" xfId="1" applyFont="1" applyFill="1" applyAlignment="1">
      <alignment horizontal="right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4" borderId="0" xfId="1" applyFont="1" applyFill="1" applyAlignment="1">
      <alignment horizontal="right" vertical="center" shrinkToFi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4728409789388"/>
          <c:y val="0.13249211356466878"/>
          <c:w val="0.85686438584632707"/>
          <c:h val="0.75078864353312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'10-1（R3)'!$Q$6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5E-47DC-96DF-EADDE34CD3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'10-1（R3)'!$P$8:$P$12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'10-1（R3)'!$Q$8:$Q$12</c:f>
              <c:numCache>
                <c:formatCode>#,##0_ </c:formatCode>
                <c:ptCount val="5"/>
                <c:pt idx="0">
                  <c:v>24122</c:v>
                </c:pt>
                <c:pt idx="1">
                  <c:v>24591</c:v>
                </c:pt>
                <c:pt idx="2">
                  <c:v>25257</c:v>
                </c:pt>
                <c:pt idx="3">
                  <c:v>26189</c:v>
                </c:pt>
                <c:pt idx="4">
                  <c:v>26735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E-47DC-96DF-EADDE34CD3B5}"/>
            </c:ext>
          </c:extLst>
        </c:ser>
        <c:ser>
          <c:idx val="1"/>
          <c:order val="1"/>
          <c:tx>
            <c:strRef>
              <c:f>'10-1（R3)'!$R$6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5E-47DC-96DF-EADDE34CD3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'10-1（R3)'!$P$8:$P$12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'10-1（R3)'!$R$8:$R$12</c:f>
              <c:numCache>
                <c:formatCode>#,##0_ </c:formatCode>
                <c:ptCount val="5"/>
                <c:pt idx="0">
                  <c:v>24401</c:v>
                </c:pt>
                <c:pt idx="1">
                  <c:v>24856</c:v>
                </c:pt>
                <c:pt idx="2">
                  <c:v>25351</c:v>
                </c:pt>
                <c:pt idx="3">
                  <c:v>26367</c:v>
                </c:pt>
                <c:pt idx="4">
                  <c:v>26881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5E-47DC-96DF-EADDE34CD3B5}"/>
            </c:ext>
          </c:extLst>
        </c:ser>
        <c:ser>
          <c:idx val="2"/>
          <c:order val="2"/>
          <c:tx>
            <c:strRef>
              <c:f>'10-1（R3)'!$T$7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'10-1（R3)'!$P$8:$P$12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'10-1（R3)'!$T$8:$T$12</c:f>
              <c:numCache>
                <c:formatCode>#,##0_ </c:formatCode>
                <c:ptCount val="5"/>
                <c:pt idx="0">
                  <c:v>48523</c:v>
                </c:pt>
                <c:pt idx="1">
                  <c:v>49447</c:v>
                </c:pt>
                <c:pt idx="2">
                  <c:v>50608</c:v>
                </c:pt>
                <c:pt idx="3">
                  <c:v>52556</c:v>
                </c:pt>
                <c:pt idx="4">
                  <c:v>53616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5E-47DC-96DF-EADDE34CD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477304"/>
        <c:axId val="198477696"/>
      </c:barChart>
      <c:catAx>
        <c:axId val="198477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47769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7058861494772175E-2"/>
              <c:y val="5.3627816646758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77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942975" cy="333375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16</xdr:row>
      <xdr:rowOff>28575</xdr:rowOff>
    </xdr:from>
    <xdr:to>
      <xdr:col>21</xdr:col>
      <xdr:colOff>409575</xdr:colOff>
      <xdr:row>39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6"/>
  <sheetViews>
    <sheetView showGridLines="0" tabSelected="1" zoomScaleNormal="100" workbookViewId="0">
      <selection activeCell="X26" sqref="X26"/>
    </sheetView>
  </sheetViews>
  <sheetFormatPr defaultColWidth="6.125" defaultRowHeight="10.5" x14ac:dyDescent="0.4"/>
  <cols>
    <col min="1" max="1" width="0.875" style="4" customWidth="1"/>
    <col min="2" max="2" width="6.625" style="4" customWidth="1"/>
    <col min="3" max="3" width="4" style="4" customWidth="1"/>
    <col min="4" max="4" width="0.875" style="4" customWidth="1"/>
    <col min="5" max="5" width="11" style="35" customWidth="1"/>
    <col min="6" max="6" width="6.875" style="35" customWidth="1"/>
    <col min="7" max="7" width="3.625" style="4" customWidth="1"/>
    <col min="8" max="8" width="10.375" style="4" customWidth="1"/>
    <col min="9" max="9" width="7.375" style="4" customWidth="1"/>
    <col min="10" max="10" width="3.625" style="4" customWidth="1"/>
    <col min="11" max="11" width="10.25" style="4" customWidth="1"/>
    <col min="12" max="12" width="7.125" style="4" customWidth="1"/>
    <col min="13" max="13" width="3.625" style="4" customWidth="1"/>
    <col min="14" max="14" width="1.875" style="4" customWidth="1"/>
    <col min="15" max="15" width="5.625" style="4" customWidth="1"/>
    <col min="16" max="16" width="7.25" style="4" customWidth="1"/>
    <col min="17" max="16384" width="6.125" style="4"/>
  </cols>
  <sheetData>
    <row r="1" spans="1:20" ht="12.75" customHeight="1" x14ac:dyDescent="0.4">
      <c r="A1" s="1" t="s">
        <v>0</v>
      </c>
      <c r="B1" s="2"/>
      <c r="C1" s="2"/>
      <c r="D1" s="2"/>
      <c r="E1" s="2"/>
      <c r="F1" s="3"/>
    </row>
    <row r="2" spans="1:20" x14ac:dyDescent="0.4">
      <c r="E2" s="5"/>
      <c r="F2" s="5"/>
      <c r="G2" s="5"/>
      <c r="H2" s="5"/>
      <c r="I2" s="5"/>
      <c r="J2" s="5"/>
      <c r="K2" s="5"/>
      <c r="L2" s="5"/>
      <c r="M2" s="6"/>
    </row>
    <row r="3" spans="1:20" ht="9.75" customHeight="1" x14ac:dyDescent="0.4">
      <c r="A3" s="7"/>
      <c r="B3" s="8"/>
      <c r="C3" s="8"/>
      <c r="D3" s="8"/>
      <c r="E3" s="9"/>
      <c r="F3" s="10"/>
      <c r="G3" s="9"/>
      <c r="H3" s="10"/>
      <c r="I3" s="10"/>
      <c r="J3" s="10"/>
      <c r="K3" s="10"/>
      <c r="L3" s="10"/>
      <c r="M3" s="11" t="s">
        <v>15</v>
      </c>
      <c r="N3" s="12"/>
    </row>
    <row r="4" spans="1:20" ht="2.1" customHeight="1" thickBot="1" x14ac:dyDescent="0.45">
      <c r="A4" s="7"/>
      <c r="B4" s="8"/>
      <c r="C4" s="8"/>
      <c r="D4" s="8"/>
      <c r="E4" s="9"/>
      <c r="F4" s="9"/>
      <c r="G4" s="10"/>
      <c r="H4" s="10"/>
      <c r="I4" s="10"/>
      <c r="J4" s="10"/>
      <c r="K4" s="10"/>
      <c r="L4" s="10"/>
      <c r="M4" s="11"/>
      <c r="N4" s="12"/>
    </row>
    <row r="5" spans="1:20" ht="14.1" customHeight="1" x14ac:dyDescent="0.4">
      <c r="A5" s="13"/>
      <c r="B5" s="173" t="s">
        <v>1</v>
      </c>
      <c r="C5" s="173"/>
      <c r="D5" s="14"/>
      <c r="E5" s="174" t="s">
        <v>2</v>
      </c>
      <c r="F5" s="15"/>
      <c r="G5" s="16"/>
      <c r="H5" s="174" t="s">
        <v>3</v>
      </c>
      <c r="I5" s="15"/>
      <c r="J5" s="16"/>
      <c r="K5" s="176" t="s">
        <v>4</v>
      </c>
      <c r="L5" s="15"/>
      <c r="M5" s="15"/>
      <c r="P5" s="17" t="s">
        <v>5</v>
      </c>
    </row>
    <row r="6" spans="1:20" ht="14.1" customHeight="1" x14ac:dyDescent="0.4">
      <c r="A6" s="18"/>
      <c r="B6" s="19" t="s">
        <v>6</v>
      </c>
      <c r="C6" s="19"/>
      <c r="D6" s="19"/>
      <c r="E6" s="175"/>
      <c r="F6" s="171" t="s">
        <v>7</v>
      </c>
      <c r="G6" s="178"/>
      <c r="H6" s="175"/>
      <c r="I6" s="171" t="s">
        <v>7</v>
      </c>
      <c r="J6" s="178"/>
      <c r="K6" s="177"/>
      <c r="L6" s="171" t="s">
        <v>7</v>
      </c>
      <c r="M6" s="172"/>
      <c r="Q6" s="4" t="s">
        <v>8</v>
      </c>
      <c r="R6" s="4" t="s">
        <v>9</v>
      </c>
    </row>
    <row r="7" spans="1:20" ht="3" customHeight="1" x14ac:dyDescent="0.4">
      <c r="A7" s="7"/>
      <c r="B7" s="10"/>
      <c r="C7" s="10"/>
      <c r="D7" s="10"/>
      <c r="E7" s="20"/>
      <c r="F7" s="20"/>
      <c r="G7" s="21"/>
      <c r="H7" s="22"/>
      <c r="I7" s="22"/>
      <c r="J7" s="21"/>
      <c r="K7" s="10"/>
      <c r="L7" s="22"/>
      <c r="M7" s="10"/>
    </row>
    <row r="8" spans="1:20" ht="14.1" customHeight="1" x14ac:dyDescent="0.4">
      <c r="A8" s="7"/>
      <c r="B8" s="23">
        <v>28</v>
      </c>
      <c r="C8" s="24" t="s">
        <v>10</v>
      </c>
      <c r="D8" s="10"/>
      <c r="E8" s="25">
        <v>48523</v>
      </c>
      <c r="F8" s="26">
        <v>1714</v>
      </c>
      <c r="G8" s="27"/>
      <c r="H8" s="25">
        <v>24122</v>
      </c>
      <c r="I8" s="26">
        <v>956</v>
      </c>
      <c r="J8" s="27"/>
      <c r="K8" s="28">
        <v>24401</v>
      </c>
      <c r="L8" s="26">
        <v>758</v>
      </c>
      <c r="M8" s="29"/>
      <c r="P8" s="30">
        <f>B8</f>
        <v>28</v>
      </c>
      <c r="Q8" s="31">
        <f>H8</f>
        <v>24122</v>
      </c>
      <c r="R8" s="31">
        <f>K8</f>
        <v>24401</v>
      </c>
      <c r="T8" s="28">
        <f>SUM(Q8:R8)</f>
        <v>48523</v>
      </c>
    </row>
    <row r="9" spans="1:20" ht="14.1" customHeight="1" x14ac:dyDescent="0.4">
      <c r="A9" s="7"/>
      <c r="B9" s="11">
        <v>29</v>
      </c>
      <c r="C9" s="10"/>
      <c r="D9" s="10"/>
      <c r="E9" s="25">
        <v>49447</v>
      </c>
      <c r="F9" s="26">
        <v>924</v>
      </c>
      <c r="G9" s="27"/>
      <c r="H9" s="25">
        <v>24591</v>
      </c>
      <c r="I9" s="26">
        <v>469</v>
      </c>
      <c r="J9" s="27"/>
      <c r="K9" s="28">
        <v>24856</v>
      </c>
      <c r="L9" s="26">
        <v>455</v>
      </c>
      <c r="M9" s="29"/>
      <c r="P9" s="30">
        <f>B9</f>
        <v>29</v>
      </c>
      <c r="Q9" s="31">
        <f>H9</f>
        <v>24591</v>
      </c>
      <c r="R9" s="31">
        <f>K9</f>
        <v>24856</v>
      </c>
      <c r="T9" s="28">
        <f>SUM(Q9:R9)</f>
        <v>49447</v>
      </c>
    </row>
    <row r="10" spans="1:20" ht="14.1" customHeight="1" x14ac:dyDescent="0.4">
      <c r="A10" s="7"/>
      <c r="B10" s="11">
        <v>30</v>
      </c>
      <c r="C10" s="10"/>
      <c r="D10" s="10"/>
      <c r="E10" s="25">
        <v>50608</v>
      </c>
      <c r="F10" s="26">
        <v>1161</v>
      </c>
      <c r="G10" s="27"/>
      <c r="H10" s="25">
        <v>25257</v>
      </c>
      <c r="I10" s="26">
        <v>666</v>
      </c>
      <c r="J10" s="27"/>
      <c r="K10" s="28">
        <v>25351</v>
      </c>
      <c r="L10" s="26">
        <v>495</v>
      </c>
      <c r="M10" s="29"/>
      <c r="P10" s="30">
        <f>B10</f>
        <v>30</v>
      </c>
      <c r="Q10" s="31">
        <f>H10</f>
        <v>25257</v>
      </c>
      <c r="R10" s="31">
        <f>K10</f>
        <v>25351</v>
      </c>
      <c r="T10" s="28">
        <f>SUM(Q10:R10)</f>
        <v>50608</v>
      </c>
    </row>
    <row r="11" spans="1:20" ht="14.1" customHeight="1" x14ac:dyDescent="0.4">
      <c r="A11" s="7"/>
      <c r="B11" s="43" t="s">
        <v>11</v>
      </c>
      <c r="C11" s="24" t="s">
        <v>12</v>
      </c>
      <c r="D11" s="10"/>
      <c r="E11" s="25">
        <v>52556</v>
      </c>
      <c r="F11" s="26">
        <v>1948</v>
      </c>
      <c r="G11" s="27"/>
      <c r="H11" s="25">
        <v>26189</v>
      </c>
      <c r="I11" s="26">
        <v>932</v>
      </c>
      <c r="J11" s="27"/>
      <c r="K11" s="28">
        <v>26367</v>
      </c>
      <c r="L11" s="26">
        <v>1016</v>
      </c>
      <c r="M11" s="29"/>
      <c r="P11" s="32" t="str">
        <f>B11</f>
        <v>元</v>
      </c>
      <c r="Q11" s="31">
        <f>H11</f>
        <v>26189</v>
      </c>
      <c r="R11" s="31">
        <f>K11</f>
        <v>26367</v>
      </c>
      <c r="T11" s="28">
        <f>SUM(Q11:R11)</f>
        <v>52556</v>
      </c>
    </row>
    <row r="12" spans="1:20" s="33" customFormat="1" ht="14.1" customHeight="1" x14ac:dyDescent="0.4">
      <c r="A12" s="46"/>
      <c r="B12" s="44" t="s">
        <v>13</v>
      </c>
      <c r="C12" s="45"/>
      <c r="D12" s="46"/>
      <c r="E12" s="47">
        <f>SUM(H12,K12)</f>
        <v>53616</v>
      </c>
      <c r="F12" s="48">
        <f>E12-E11</f>
        <v>1060</v>
      </c>
      <c r="G12" s="49"/>
      <c r="H12" s="47">
        <v>26735</v>
      </c>
      <c r="I12" s="48">
        <f>H12-H11</f>
        <v>546</v>
      </c>
      <c r="J12" s="49"/>
      <c r="K12" s="51">
        <v>26881</v>
      </c>
      <c r="L12" s="48">
        <f>K12-K11</f>
        <v>514</v>
      </c>
      <c r="M12" s="50"/>
      <c r="P12" s="59" t="s">
        <v>16</v>
      </c>
      <c r="Q12" s="40">
        <v>26735</v>
      </c>
      <c r="R12" s="40">
        <v>26881</v>
      </c>
      <c r="S12" s="41"/>
      <c r="T12" s="42">
        <f>SUM(Q12:R12)</f>
        <v>53616</v>
      </c>
    </row>
    <row r="13" spans="1:20" s="34" customFormat="1" ht="3" customHeight="1" thickBot="1" x14ac:dyDescent="0.45">
      <c r="A13" s="52"/>
      <c r="B13" s="53"/>
      <c r="C13" s="52"/>
      <c r="D13" s="52"/>
      <c r="E13" s="54"/>
      <c r="F13" s="55"/>
      <c r="G13" s="56"/>
      <c r="H13" s="54"/>
      <c r="I13" s="55"/>
      <c r="J13" s="56"/>
      <c r="K13" s="57"/>
      <c r="L13" s="55"/>
      <c r="M13" s="58"/>
      <c r="P13" s="35"/>
      <c r="Q13" s="36"/>
      <c r="R13" s="36"/>
      <c r="T13" s="37"/>
    </row>
    <row r="14" spans="1:20" ht="2.1" customHeight="1" x14ac:dyDescent="0.4">
      <c r="E14" s="5"/>
      <c r="F14" s="5"/>
      <c r="G14" s="5"/>
      <c r="H14" s="5"/>
      <c r="I14" s="5"/>
      <c r="J14" s="5"/>
      <c r="K14" s="5"/>
      <c r="L14" s="5"/>
      <c r="M14" s="5"/>
    </row>
    <row r="15" spans="1:20" x14ac:dyDescent="0.4">
      <c r="A15" s="35" t="s">
        <v>14</v>
      </c>
      <c r="C15" s="35"/>
      <c r="D15" s="35"/>
      <c r="E15" s="5"/>
      <c r="F15" s="5"/>
      <c r="G15" s="5"/>
      <c r="H15" s="5"/>
      <c r="I15" s="5"/>
      <c r="J15" s="5"/>
      <c r="K15" s="5"/>
      <c r="L15" s="5"/>
      <c r="M15" s="5"/>
      <c r="Q15" s="36"/>
      <c r="R15" s="36"/>
      <c r="T15" s="36"/>
    </row>
    <row r="16" spans="1:20" x14ac:dyDescent="0.4">
      <c r="E16" s="5"/>
      <c r="F16" s="5"/>
      <c r="G16" s="5"/>
      <c r="H16" s="5"/>
      <c r="I16" s="5"/>
      <c r="J16" s="5"/>
      <c r="K16" s="5"/>
      <c r="L16" s="5"/>
      <c r="M16" s="5"/>
    </row>
    <row r="17" spans="5:13" x14ac:dyDescent="0.4">
      <c r="E17" s="5"/>
      <c r="F17" s="5"/>
      <c r="G17" s="5"/>
      <c r="H17" s="5"/>
      <c r="I17" s="5"/>
      <c r="J17" s="5"/>
      <c r="K17" s="5"/>
      <c r="L17" s="5"/>
      <c r="M17" s="5"/>
    </row>
    <row r="18" spans="5:13" x14ac:dyDescent="0.4">
      <c r="F18" s="38"/>
      <c r="G18" s="38"/>
      <c r="H18" s="5"/>
      <c r="I18" s="5"/>
      <c r="J18" s="5"/>
      <c r="K18" s="5"/>
      <c r="L18" s="5"/>
      <c r="M18" s="5"/>
    </row>
    <row r="19" spans="5:13" x14ac:dyDescent="0.4">
      <c r="F19" s="38"/>
      <c r="G19" s="38"/>
      <c r="H19" s="5"/>
      <c r="I19" s="5"/>
      <c r="J19" s="5"/>
      <c r="K19" s="5"/>
      <c r="L19" s="5"/>
      <c r="M19" s="5"/>
    </row>
    <row r="20" spans="5:13" x14ac:dyDescent="0.4">
      <c r="F20" s="38"/>
      <c r="G20" s="38"/>
      <c r="H20" s="5"/>
      <c r="I20" s="5"/>
      <c r="J20" s="5"/>
      <c r="K20" s="5"/>
      <c r="L20" s="5"/>
      <c r="M20" s="5"/>
    </row>
    <row r="21" spans="5:13" x14ac:dyDescent="0.4">
      <c r="F21" s="38"/>
      <c r="G21" s="38"/>
      <c r="H21" s="5"/>
      <c r="I21" s="5"/>
      <c r="J21" s="5"/>
      <c r="K21" s="5"/>
      <c r="L21" s="5"/>
      <c r="M21" s="5"/>
    </row>
    <row r="22" spans="5:13" x14ac:dyDescent="0.4">
      <c r="F22" s="39"/>
      <c r="G22" s="39"/>
      <c r="H22" s="5"/>
      <c r="I22" s="5"/>
      <c r="J22" s="5"/>
      <c r="K22" s="5"/>
      <c r="L22" s="5"/>
      <c r="M22" s="5"/>
    </row>
    <row r="23" spans="5:13" x14ac:dyDescent="0.4">
      <c r="E23" s="5"/>
      <c r="F23" s="5"/>
      <c r="G23" s="5"/>
      <c r="H23" s="5"/>
      <c r="I23" s="5"/>
      <c r="J23" s="5"/>
      <c r="K23" s="5"/>
      <c r="L23" s="5"/>
      <c r="M23" s="5"/>
    </row>
    <row r="24" spans="5:13" x14ac:dyDescent="0.4">
      <c r="E24" s="5"/>
      <c r="F24" s="5"/>
      <c r="G24" s="5"/>
      <c r="H24" s="5"/>
      <c r="I24" s="5"/>
      <c r="J24" s="5"/>
      <c r="K24" s="5"/>
      <c r="L24" s="5"/>
      <c r="M24" s="5"/>
    </row>
    <row r="25" spans="5:13" x14ac:dyDescent="0.4">
      <c r="E25" s="5"/>
      <c r="F25" s="5"/>
      <c r="G25" s="5"/>
      <c r="H25" s="5"/>
      <c r="I25" s="5"/>
      <c r="J25" s="5"/>
      <c r="K25" s="5"/>
      <c r="L25" s="5"/>
      <c r="M25" s="5"/>
    </row>
    <row r="26" spans="5:13" x14ac:dyDescent="0.4">
      <c r="E26" s="5"/>
      <c r="F26" s="5"/>
      <c r="G26" s="5"/>
      <c r="H26" s="5"/>
      <c r="I26" s="5"/>
      <c r="J26" s="5"/>
      <c r="K26" s="5"/>
      <c r="L26" s="5"/>
      <c r="M26" s="5"/>
    </row>
  </sheetData>
  <mergeCells count="7">
    <mergeCell ref="L6:M6"/>
    <mergeCell ref="B5:C5"/>
    <mergeCell ref="E5:E6"/>
    <mergeCell ref="H5:H6"/>
    <mergeCell ref="K5:K6"/>
    <mergeCell ref="F6:G6"/>
    <mergeCell ref="I6:J6"/>
  </mergeCells>
  <phoneticPr fontId="3"/>
  <pageMargins left="0.75" right="0.75" top="1" bottom="1" header="0.51200000000000001" footer="0.51200000000000001"/>
  <pageSetup paperSize="9" scale="8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26"/>
  <sheetViews>
    <sheetView showGridLines="0" zoomScaleNormal="100" workbookViewId="0">
      <selection activeCell="Z19" sqref="Z19"/>
    </sheetView>
  </sheetViews>
  <sheetFormatPr defaultColWidth="6.125" defaultRowHeight="10.5" x14ac:dyDescent="0.4"/>
  <cols>
    <col min="1" max="1" width="0.875" style="4" customWidth="1"/>
    <col min="2" max="2" width="7.625" style="4" customWidth="1"/>
    <col min="3" max="3" width="0.5" style="4" customWidth="1"/>
    <col min="4" max="4" width="10.75" style="4" customWidth="1"/>
    <col min="5" max="5" width="0.875" style="4" customWidth="1"/>
    <col min="6" max="6" width="5.875" style="61" customWidth="1"/>
    <col min="7" max="7" width="0.875" style="61" customWidth="1"/>
    <col min="8" max="8" width="5.875" style="61" customWidth="1"/>
    <col min="9" max="9" width="0.875" style="61" customWidth="1"/>
    <col min="10" max="10" width="5.875" style="61" customWidth="1"/>
    <col min="11" max="12" width="0.875" style="61" customWidth="1"/>
    <col min="13" max="13" width="8" style="61" customWidth="1"/>
    <col min="14" max="14" width="0.5" style="61" customWidth="1"/>
    <col min="15" max="15" width="10.375" style="61" customWidth="1"/>
    <col min="16" max="16" width="0.875" style="61" customWidth="1"/>
    <col min="17" max="17" width="5.875" style="61" customWidth="1"/>
    <col min="18" max="18" width="0.875" style="61" customWidth="1"/>
    <col min="19" max="19" width="5.875" style="61" customWidth="1"/>
    <col min="20" max="20" width="0.875" style="61" customWidth="1"/>
    <col min="21" max="21" width="5.875" style="61" customWidth="1"/>
    <col min="22" max="22" width="0.875" style="60" customWidth="1"/>
    <col min="23" max="16384" width="6.125" style="4"/>
  </cols>
  <sheetData>
    <row r="1" spans="1:23" ht="12" x14ac:dyDescent="0.4">
      <c r="A1" s="109" t="s">
        <v>54</v>
      </c>
      <c r="B1" s="60"/>
      <c r="C1" s="60"/>
      <c r="D1" s="60"/>
      <c r="E1" s="60"/>
    </row>
    <row r="2" spans="1:23" x14ac:dyDescent="0.4">
      <c r="A2" s="60"/>
      <c r="B2" s="60"/>
      <c r="C2" s="60"/>
      <c r="D2" s="60"/>
      <c r="E2" s="60"/>
    </row>
    <row r="3" spans="1:23" ht="9.75" customHeight="1" x14ac:dyDescent="0.4">
      <c r="A3" s="62"/>
      <c r="B3" s="62"/>
      <c r="C3" s="62"/>
      <c r="D3" s="62"/>
      <c r="E3" s="62"/>
      <c r="P3" s="195" t="s">
        <v>53</v>
      </c>
      <c r="Q3" s="195"/>
      <c r="R3" s="195"/>
      <c r="S3" s="195"/>
      <c r="T3" s="195"/>
      <c r="U3" s="195"/>
      <c r="V3" s="195"/>
    </row>
    <row r="4" spans="1:23" ht="2.1" customHeight="1" thickBot="1" x14ac:dyDescent="0.45">
      <c r="A4" s="62"/>
      <c r="B4" s="62"/>
      <c r="C4" s="62"/>
      <c r="D4" s="62"/>
      <c r="E4" s="62"/>
      <c r="P4" s="108"/>
      <c r="Q4" s="108"/>
      <c r="R4" s="108"/>
      <c r="S4" s="108"/>
      <c r="T4" s="108"/>
      <c r="U4" s="108"/>
      <c r="V4" s="107"/>
    </row>
    <row r="5" spans="1:23" ht="15" customHeight="1" x14ac:dyDescent="0.4">
      <c r="A5" s="179" t="s">
        <v>52</v>
      </c>
      <c r="B5" s="179"/>
      <c r="C5" s="179"/>
      <c r="D5" s="179"/>
      <c r="E5" s="179"/>
      <c r="F5" s="181" t="s">
        <v>51</v>
      </c>
      <c r="G5" s="182"/>
      <c r="H5" s="105"/>
      <c r="I5" s="105"/>
      <c r="J5" s="105"/>
      <c r="K5" s="106"/>
      <c r="L5" s="182" t="s">
        <v>52</v>
      </c>
      <c r="M5" s="182"/>
      <c r="N5" s="182"/>
      <c r="O5" s="182"/>
      <c r="P5" s="182"/>
      <c r="Q5" s="181" t="s">
        <v>51</v>
      </c>
      <c r="R5" s="182"/>
      <c r="S5" s="105"/>
      <c r="T5" s="105"/>
      <c r="U5" s="105"/>
      <c r="V5" s="104"/>
    </row>
    <row r="6" spans="1:23" ht="15" customHeight="1" x14ac:dyDescent="0.4">
      <c r="A6" s="180"/>
      <c r="B6" s="180"/>
      <c r="C6" s="180"/>
      <c r="D6" s="180"/>
      <c r="E6" s="180"/>
      <c r="F6" s="183"/>
      <c r="G6" s="184"/>
      <c r="H6" s="185" t="s">
        <v>8</v>
      </c>
      <c r="I6" s="186"/>
      <c r="J6" s="187" t="s">
        <v>9</v>
      </c>
      <c r="K6" s="188"/>
      <c r="L6" s="184"/>
      <c r="M6" s="184"/>
      <c r="N6" s="184"/>
      <c r="O6" s="184"/>
      <c r="P6" s="184"/>
      <c r="Q6" s="183"/>
      <c r="R6" s="184"/>
      <c r="S6" s="185" t="s">
        <v>8</v>
      </c>
      <c r="T6" s="186"/>
      <c r="U6" s="196" t="s">
        <v>9</v>
      </c>
      <c r="V6" s="196"/>
    </row>
    <row r="7" spans="1:23" ht="20.100000000000001" customHeight="1" x14ac:dyDescent="0.4">
      <c r="A7" s="62"/>
      <c r="B7" s="93" t="s">
        <v>50</v>
      </c>
      <c r="C7" s="92"/>
      <c r="D7" s="93" t="s">
        <v>49</v>
      </c>
      <c r="E7" s="91"/>
      <c r="F7" s="90">
        <f t="shared" ref="F7:F15" si="0">SUM(H7,J7)</f>
        <v>2492</v>
      </c>
      <c r="G7" s="68"/>
      <c r="H7" s="90">
        <v>1308</v>
      </c>
      <c r="I7" s="89"/>
      <c r="J7" s="68">
        <v>1184</v>
      </c>
      <c r="K7" s="88"/>
      <c r="M7" s="101" t="s">
        <v>48</v>
      </c>
      <c r="N7" s="100"/>
      <c r="O7" s="102" t="s">
        <v>47</v>
      </c>
      <c r="P7" s="102"/>
      <c r="Q7" s="90">
        <f t="shared" ref="Q7:Q15" si="1">SUM(S7,U7)</f>
        <v>1940</v>
      </c>
      <c r="R7" s="68"/>
      <c r="S7" s="90">
        <v>955</v>
      </c>
      <c r="T7" s="89"/>
      <c r="U7" s="68">
        <v>985</v>
      </c>
      <c r="V7" s="61"/>
      <c r="W7" s="60"/>
    </row>
    <row r="8" spans="1:23" ht="20.100000000000001" customHeight="1" x14ac:dyDescent="0.4">
      <c r="A8" s="62"/>
      <c r="B8" s="93" t="s">
        <v>46</v>
      </c>
      <c r="C8" s="92"/>
      <c r="D8" s="91" t="s">
        <v>45</v>
      </c>
      <c r="E8" s="91"/>
      <c r="F8" s="90">
        <f t="shared" si="0"/>
        <v>6685</v>
      </c>
      <c r="G8" s="68"/>
      <c r="H8" s="90">
        <v>3079</v>
      </c>
      <c r="I8" s="89"/>
      <c r="J8" s="68">
        <v>3606</v>
      </c>
      <c r="K8" s="88"/>
      <c r="M8" s="101" t="s">
        <v>44</v>
      </c>
      <c r="N8" s="100"/>
      <c r="O8" s="102" t="s">
        <v>43</v>
      </c>
      <c r="P8" s="102"/>
      <c r="Q8" s="90">
        <f t="shared" si="1"/>
        <v>2876</v>
      </c>
      <c r="R8" s="68"/>
      <c r="S8" s="90">
        <v>1529</v>
      </c>
      <c r="T8" s="89"/>
      <c r="U8" s="68">
        <v>1347</v>
      </c>
      <c r="V8" s="61"/>
      <c r="W8" s="60"/>
    </row>
    <row r="9" spans="1:23" ht="20.100000000000001" customHeight="1" x14ac:dyDescent="0.4">
      <c r="A9" s="62"/>
      <c r="B9" s="93" t="s">
        <v>42</v>
      </c>
      <c r="C9" s="92"/>
      <c r="D9" s="91" t="s">
        <v>41</v>
      </c>
      <c r="E9" s="91"/>
      <c r="F9" s="90">
        <f t="shared" si="0"/>
        <v>2366</v>
      </c>
      <c r="G9" s="68"/>
      <c r="H9" s="90">
        <v>1024</v>
      </c>
      <c r="I9" s="89"/>
      <c r="J9" s="68">
        <v>1342</v>
      </c>
      <c r="K9" s="88"/>
      <c r="M9" s="101" t="s">
        <v>40</v>
      </c>
      <c r="N9" s="100"/>
      <c r="O9" s="102" t="s">
        <v>39</v>
      </c>
      <c r="P9" s="102"/>
      <c r="Q9" s="90">
        <f t="shared" si="1"/>
        <v>836</v>
      </c>
      <c r="R9" s="68"/>
      <c r="S9" s="90">
        <v>466</v>
      </c>
      <c r="T9" s="89"/>
      <c r="U9" s="68">
        <v>370</v>
      </c>
      <c r="V9" s="61"/>
      <c r="W9" s="60"/>
    </row>
    <row r="10" spans="1:23" ht="20.100000000000001" customHeight="1" x14ac:dyDescent="0.4">
      <c r="A10" s="62"/>
      <c r="B10" s="93" t="s">
        <v>38</v>
      </c>
      <c r="C10" s="92"/>
      <c r="D10" s="91" t="s">
        <v>37</v>
      </c>
      <c r="E10" s="91"/>
      <c r="F10" s="90">
        <f t="shared" si="0"/>
        <v>8002</v>
      </c>
      <c r="G10" s="68"/>
      <c r="H10" s="90">
        <v>3663</v>
      </c>
      <c r="I10" s="89"/>
      <c r="J10" s="68">
        <v>4339</v>
      </c>
      <c r="K10" s="88"/>
      <c r="M10" s="101" t="s">
        <v>36</v>
      </c>
      <c r="N10" s="100"/>
      <c r="O10" s="103" t="s">
        <v>35</v>
      </c>
      <c r="P10" s="102"/>
      <c r="Q10" s="90">
        <f t="shared" si="1"/>
        <v>1422</v>
      </c>
      <c r="R10" s="68"/>
      <c r="S10" s="90">
        <v>740</v>
      </c>
      <c r="T10" s="89"/>
      <c r="U10" s="68">
        <v>682</v>
      </c>
      <c r="V10" s="61"/>
      <c r="W10" s="60"/>
    </row>
    <row r="11" spans="1:23" ht="20.100000000000001" customHeight="1" x14ac:dyDescent="0.4">
      <c r="A11" s="62"/>
      <c r="B11" s="93" t="s">
        <v>34</v>
      </c>
      <c r="C11" s="92"/>
      <c r="D11" s="91" t="s">
        <v>33</v>
      </c>
      <c r="E11" s="91"/>
      <c r="F11" s="90">
        <f t="shared" si="0"/>
        <v>6125</v>
      </c>
      <c r="G11" s="68"/>
      <c r="H11" s="90">
        <v>2834</v>
      </c>
      <c r="I11" s="89"/>
      <c r="J11" s="68">
        <v>3291</v>
      </c>
      <c r="K11" s="88"/>
      <c r="M11" s="101" t="s">
        <v>32</v>
      </c>
      <c r="N11" s="100"/>
      <c r="O11" s="102" t="s">
        <v>31</v>
      </c>
      <c r="P11" s="102"/>
      <c r="Q11" s="90">
        <f t="shared" si="1"/>
        <v>5402</v>
      </c>
      <c r="R11" s="68"/>
      <c r="S11" s="90">
        <v>2988</v>
      </c>
      <c r="T11" s="89"/>
      <c r="U11" s="68">
        <v>2414</v>
      </c>
      <c r="V11" s="61"/>
      <c r="W11" s="60"/>
    </row>
    <row r="12" spans="1:23" ht="20.100000000000001" customHeight="1" x14ac:dyDescent="0.4">
      <c r="A12" s="62"/>
      <c r="B12" s="93" t="s">
        <v>30</v>
      </c>
      <c r="C12" s="92"/>
      <c r="D12" s="91" t="s">
        <v>29</v>
      </c>
      <c r="E12" s="91"/>
      <c r="F12" s="90">
        <f t="shared" si="0"/>
        <v>1244</v>
      </c>
      <c r="G12" s="68"/>
      <c r="H12" s="90">
        <v>730</v>
      </c>
      <c r="I12" s="89"/>
      <c r="J12" s="68">
        <v>514</v>
      </c>
      <c r="K12" s="88"/>
      <c r="M12" s="101" t="s">
        <v>28</v>
      </c>
      <c r="N12" s="100"/>
      <c r="O12" s="99" t="s">
        <v>27</v>
      </c>
      <c r="P12" s="99"/>
      <c r="Q12" s="90">
        <f t="shared" si="1"/>
        <v>3067</v>
      </c>
      <c r="R12" s="68"/>
      <c r="S12" s="90">
        <v>1652</v>
      </c>
      <c r="T12" s="89"/>
      <c r="U12" s="68">
        <v>1415</v>
      </c>
      <c r="V12" s="61"/>
      <c r="W12" s="60"/>
    </row>
    <row r="13" spans="1:23" ht="20.100000000000001" customHeight="1" thickBot="1" x14ac:dyDescent="0.45">
      <c r="A13" s="62"/>
      <c r="B13" s="93" t="s">
        <v>26</v>
      </c>
      <c r="C13" s="92"/>
      <c r="D13" s="91" t="s">
        <v>25</v>
      </c>
      <c r="E13" s="91"/>
      <c r="F13" s="90">
        <f t="shared" si="0"/>
        <v>2902</v>
      </c>
      <c r="G13" s="68"/>
      <c r="H13" s="90">
        <v>1411</v>
      </c>
      <c r="I13" s="89"/>
      <c r="J13" s="68">
        <v>1491</v>
      </c>
      <c r="K13" s="88"/>
      <c r="M13" s="101" t="s">
        <v>24</v>
      </c>
      <c r="N13" s="100"/>
      <c r="O13" s="99" t="s">
        <v>23</v>
      </c>
      <c r="P13" s="99"/>
      <c r="Q13" s="90">
        <f t="shared" si="1"/>
        <v>3352</v>
      </c>
      <c r="R13" s="68"/>
      <c r="S13" s="90">
        <v>1759</v>
      </c>
      <c r="T13" s="89"/>
      <c r="U13" s="68">
        <v>1593</v>
      </c>
      <c r="V13" s="63"/>
      <c r="W13" s="60"/>
    </row>
    <row r="14" spans="1:23" ht="20.100000000000001" customHeight="1" thickTop="1" x14ac:dyDescent="0.4">
      <c r="A14" s="62"/>
      <c r="B14" s="93" t="s">
        <v>22</v>
      </c>
      <c r="C14" s="92"/>
      <c r="D14" s="91" t="s">
        <v>21</v>
      </c>
      <c r="E14" s="91"/>
      <c r="F14" s="90">
        <f t="shared" si="0"/>
        <v>3297</v>
      </c>
      <c r="G14" s="68"/>
      <c r="H14" s="90">
        <v>1642</v>
      </c>
      <c r="I14" s="89"/>
      <c r="J14" s="68">
        <v>1655</v>
      </c>
      <c r="K14" s="88"/>
      <c r="L14" s="98"/>
      <c r="M14" s="189" t="s">
        <v>20</v>
      </c>
      <c r="N14" s="189"/>
      <c r="O14" s="189"/>
      <c r="P14" s="97"/>
      <c r="Q14" s="191">
        <f t="shared" si="1"/>
        <v>54348</v>
      </c>
      <c r="R14" s="96"/>
      <c r="S14" s="191">
        <f>SUM(H7:H15,S7:S13)</f>
        <v>27074</v>
      </c>
      <c r="T14" s="95"/>
      <c r="U14" s="193">
        <f>SUM(J7:J15,U7:U13)</f>
        <v>27274</v>
      </c>
      <c r="V14" s="94"/>
      <c r="W14" s="60"/>
    </row>
    <row r="15" spans="1:23" ht="20.100000000000001" customHeight="1" x14ac:dyDescent="0.4">
      <c r="A15" s="62"/>
      <c r="B15" s="93" t="s">
        <v>19</v>
      </c>
      <c r="C15" s="92"/>
      <c r="D15" s="91" t="s">
        <v>18</v>
      </c>
      <c r="E15" s="91"/>
      <c r="F15" s="90">
        <f t="shared" si="0"/>
        <v>2340</v>
      </c>
      <c r="G15" s="68"/>
      <c r="H15" s="90">
        <v>1294</v>
      </c>
      <c r="I15" s="89"/>
      <c r="J15" s="68">
        <v>1046</v>
      </c>
      <c r="K15" s="88"/>
      <c r="L15" s="87"/>
      <c r="M15" s="190"/>
      <c r="N15" s="190"/>
      <c r="O15" s="190"/>
      <c r="Q15" s="192">
        <f t="shared" si="1"/>
        <v>0</v>
      </c>
      <c r="R15" s="67"/>
      <c r="S15" s="192"/>
      <c r="T15" s="86"/>
      <c r="U15" s="194"/>
      <c r="V15" s="61"/>
      <c r="W15" s="60"/>
    </row>
    <row r="16" spans="1:23" ht="3" customHeight="1" thickBot="1" x14ac:dyDescent="0.45">
      <c r="A16" s="72"/>
      <c r="B16" s="85"/>
      <c r="C16" s="84"/>
      <c r="D16" s="83"/>
      <c r="E16" s="83"/>
      <c r="F16" s="82"/>
      <c r="G16" s="80"/>
      <c r="H16" s="82"/>
      <c r="I16" s="81"/>
      <c r="J16" s="80"/>
      <c r="K16" s="79"/>
      <c r="L16" s="78"/>
      <c r="M16" s="77"/>
      <c r="N16" s="77"/>
      <c r="O16" s="77"/>
      <c r="P16" s="77"/>
      <c r="Q16" s="75"/>
      <c r="R16" s="76"/>
      <c r="S16" s="75"/>
      <c r="T16" s="74"/>
      <c r="U16" s="73"/>
      <c r="V16" s="72"/>
      <c r="W16" s="60"/>
    </row>
    <row r="17" spans="1:23" ht="2.1" customHeight="1" x14ac:dyDescent="0.4">
      <c r="A17" s="64"/>
      <c r="B17" s="71"/>
      <c r="C17" s="70"/>
      <c r="D17" s="69"/>
      <c r="E17" s="69"/>
      <c r="F17" s="68"/>
      <c r="G17" s="68"/>
      <c r="H17" s="68"/>
      <c r="I17" s="68"/>
      <c r="J17" s="68"/>
      <c r="Q17" s="66"/>
      <c r="R17" s="67"/>
      <c r="S17" s="66"/>
      <c r="T17" s="67"/>
      <c r="U17" s="66"/>
      <c r="V17" s="64"/>
      <c r="W17" s="60"/>
    </row>
    <row r="18" spans="1:23" ht="10.5" customHeight="1" x14ac:dyDescent="0.4">
      <c r="A18" s="65" t="s">
        <v>17</v>
      </c>
      <c r="B18" s="64"/>
      <c r="C18" s="64"/>
      <c r="D18" s="64"/>
      <c r="E18" s="64"/>
      <c r="V18" s="64"/>
      <c r="W18" s="60"/>
    </row>
    <row r="19" spans="1:23" s="62" customFormat="1" ht="15.95" customHeight="1" x14ac:dyDescent="0.4">
      <c r="A19" s="60"/>
      <c r="B19" s="60"/>
      <c r="C19" s="60"/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0"/>
    </row>
    <row r="20" spans="1:23" s="62" customFormat="1" ht="15.95" customHeight="1" x14ac:dyDescent="0.4">
      <c r="A20" s="4"/>
      <c r="B20" s="4"/>
      <c r="C20" s="4"/>
      <c r="D20" s="4"/>
      <c r="E20" s="4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0"/>
    </row>
    <row r="21" spans="1:23" s="62" customFormat="1" ht="15.95" customHeight="1" x14ac:dyDescent="0.4">
      <c r="A21" s="4"/>
      <c r="B21" s="4"/>
      <c r="C21" s="4"/>
      <c r="D21" s="4"/>
      <c r="E21" s="4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0"/>
    </row>
    <row r="22" spans="1:23" s="62" customFormat="1" ht="15.95" customHeight="1" x14ac:dyDescent="0.4">
      <c r="A22" s="4"/>
      <c r="B22" s="4"/>
      <c r="C22" s="4"/>
      <c r="D22" s="4"/>
      <c r="E22" s="4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0"/>
    </row>
    <row r="23" spans="1:23" s="62" customFormat="1" ht="15.95" customHeight="1" x14ac:dyDescent="0.4">
      <c r="A23" s="4"/>
      <c r="B23" s="4"/>
      <c r="C23" s="4"/>
      <c r="D23" s="4"/>
      <c r="E23" s="4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0"/>
    </row>
    <row r="24" spans="1:23" s="62" customFormat="1" ht="15.95" customHeight="1" x14ac:dyDescent="0.4">
      <c r="A24" s="4"/>
      <c r="B24" s="4"/>
      <c r="C24" s="4"/>
      <c r="D24" s="4"/>
      <c r="E24" s="4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0"/>
    </row>
    <row r="25" spans="1:23" s="62" customFormat="1" ht="6" customHeight="1" x14ac:dyDescent="0.4">
      <c r="A25" s="4"/>
      <c r="B25" s="4"/>
      <c r="C25" s="4"/>
      <c r="D25" s="5"/>
      <c r="E25" s="5"/>
      <c r="F25" s="63"/>
      <c r="G25" s="63"/>
      <c r="H25" s="63"/>
      <c r="I25" s="63"/>
      <c r="J25" s="63"/>
      <c r="K25" s="63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0"/>
    </row>
    <row r="26" spans="1:23" s="62" customFormat="1" x14ac:dyDescent="0.4">
      <c r="A26" s="4"/>
      <c r="B26" s="4"/>
      <c r="C26" s="35"/>
      <c r="D26" s="5"/>
      <c r="E26" s="5"/>
      <c r="F26" s="63"/>
      <c r="G26" s="63"/>
      <c r="H26" s="63"/>
      <c r="I26" s="63"/>
      <c r="J26" s="63"/>
      <c r="K26" s="63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0"/>
    </row>
  </sheetData>
  <mergeCells count="13">
    <mergeCell ref="M14:O15"/>
    <mergeCell ref="Q14:Q15"/>
    <mergeCell ref="S14:S15"/>
    <mergeCell ref="U14:U15"/>
    <mergeCell ref="P3:V3"/>
    <mergeCell ref="S6:T6"/>
    <mergeCell ref="U6:V6"/>
    <mergeCell ref="A5:E6"/>
    <mergeCell ref="F5:G6"/>
    <mergeCell ref="L5:P6"/>
    <mergeCell ref="Q5:R6"/>
    <mergeCell ref="H6:I6"/>
    <mergeCell ref="J6:K6"/>
  </mergeCells>
  <phoneticPr fontId="3"/>
  <pageMargins left="0.75" right="0.75" top="1" bottom="1" header="0.51200000000000001" footer="0.51200000000000001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45"/>
  <sheetViews>
    <sheetView showGridLines="0" zoomScaleNormal="100" zoomScaleSheetLayoutView="100" workbookViewId="0">
      <selection activeCell="V14" sqref="V14"/>
    </sheetView>
  </sheetViews>
  <sheetFormatPr defaultColWidth="6.125" defaultRowHeight="10.5" x14ac:dyDescent="0.4"/>
  <cols>
    <col min="1" max="1" width="0.625" style="62" customWidth="1"/>
    <col min="2" max="2" width="7.625" style="62" customWidth="1"/>
    <col min="3" max="3" width="0.625" style="62" customWidth="1"/>
    <col min="4" max="4" width="7.625" style="62" customWidth="1"/>
    <col min="5" max="5" width="7.125" style="110" customWidth="1"/>
    <col min="6" max="13" width="7.125" style="62" customWidth="1"/>
    <col min="14" max="16384" width="6.125" style="62"/>
  </cols>
  <sheetData>
    <row r="1" spans="1:13" ht="12.75" customHeight="1" x14ac:dyDescent="0.4">
      <c r="A1" s="170" t="s">
        <v>89</v>
      </c>
      <c r="D1" s="169"/>
      <c r="E1" s="168"/>
    </row>
    <row r="2" spans="1:13" ht="9.75" customHeight="1" x14ac:dyDescent="0.4">
      <c r="A2" s="64"/>
      <c r="B2" s="64"/>
      <c r="C2" s="64"/>
      <c r="D2" s="64"/>
      <c r="E2" s="167"/>
      <c r="F2" s="64"/>
      <c r="G2" s="64"/>
      <c r="H2" s="64"/>
      <c r="I2" s="64"/>
      <c r="J2" s="64"/>
      <c r="K2" s="64"/>
      <c r="L2" s="203" t="s">
        <v>88</v>
      </c>
      <c r="M2" s="203"/>
    </row>
    <row r="3" spans="1:13" ht="2.1" customHeight="1" thickBot="1" x14ac:dyDescent="0.45">
      <c r="A3" s="64"/>
      <c r="B3" s="64"/>
      <c r="C3" s="64"/>
      <c r="D3" s="64"/>
      <c r="E3" s="167"/>
      <c r="F3" s="64"/>
      <c r="G3" s="64"/>
      <c r="H3" s="64"/>
      <c r="I3" s="64"/>
      <c r="J3" s="64"/>
      <c r="K3" s="64"/>
      <c r="L3" s="166"/>
      <c r="M3" s="166"/>
    </row>
    <row r="4" spans="1:13" ht="15" customHeight="1" x14ac:dyDescent="0.4">
      <c r="A4" s="165"/>
      <c r="B4" s="204" t="s">
        <v>87</v>
      </c>
      <c r="C4" s="165"/>
      <c r="D4" s="164" t="s">
        <v>86</v>
      </c>
      <c r="E4" s="206" t="s">
        <v>85</v>
      </c>
      <c r="F4" s="207"/>
      <c r="G4" s="208"/>
      <c r="H4" s="206" t="s">
        <v>84</v>
      </c>
      <c r="I4" s="207"/>
      <c r="J4" s="208"/>
      <c r="K4" s="207" t="s">
        <v>83</v>
      </c>
      <c r="L4" s="207"/>
      <c r="M4" s="207"/>
    </row>
    <row r="5" spans="1:13" ht="15" customHeight="1" x14ac:dyDescent="0.4">
      <c r="A5" s="133"/>
      <c r="B5" s="205"/>
      <c r="C5" s="133"/>
      <c r="D5" s="163" t="s">
        <v>82</v>
      </c>
      <c r="E5" s="162" t="s">
        <v>81</v>
      </c>
      <c r="F5" s="162" t="s">
        <v>8</v>
      </c>
      <c r="G5" s="162" t="s">
        <v>9</v>
      </c>
      <c r="H5" s="162" t="s">
        <v>81</v>
      </c>
      <c r="I5" s="162" t="s">
        <v>8</v>
      </c>
      <c r="J5" s="162" t="s">
        <v>9</v>
      </c>
      <c r="K5" s="162" t="s">
        <v>81</v>
      </c>
      <c r="L5" s="162" t="s">
        <v>8</v>
      </c>
      <c r="M5" s="161" t="s">
        <v>9</v>
      </c>
    </row>
    <row r="6" spans="1:13" ht="6" customHeight="1" x14ac:dyDescent="0.4">
      <c r="A6" s="64"/>
      <c r="B6" s="64"/>
      <c r="C6" s="64"/>
      <c r="D6" s="150"/>
      <c r="E6" s="160"/>
      <c r="F6" s="150"/>
      <c r="G6" s="150"/>
      <c r="H6" s="150"/>
      <c r="I6" s="150"/>
      <c r="J6" s="150"/>
      <c r="K6" s="150"/>
      <c r="L6" s="150"/>
      <c r="M6" s="159"/>
    </row>
    <row r="7" spans="1:13" s="142" customFormat="1" ht="15" customHeight="1" x14ac:dyDescent="0.4">
      <c r="A7" s="64"/>
      <c r="B7" s="201" t="s">
        <v>80</v>
      </c>
      <c r="C7" s="64"/>
      <c r="D7" s="137" t="s">
        <v>79</v>
      </c>
      <c r="E7" s="136">
        <f>SUM(F7+G7)</f>
        <v>42198</v>
      </c>
      <c r="F7" s="136">
        <v>20760</v>
      </c>
      <c r="G7" s="136">
        <v>21438</v>
      </c>
      <c r="H7" s="136">
        <f>I7+J7</f>
        <v>28476</v>
      </c>
      <c r="I7" s="136">
        <v>14266</v>
      </c>
      <c r="J7" s="136">
        <v>14210</v>
      </c>
      <c r="K7" s="135">
        <v>67.48</v>
      </c>
      <c r="L7" s="135">
        <v>68.72</v>
      </c>
      <c r="M7" s="134">
        <v>66.28</v>
      </c>
    </row>
    <row r="8" spans="1:13" s="142" customFormat="1" ht="15" customHeight="1" x14ac:dyDescent="0.4">
      <c r="A8" s="64"/>
      <c r="B8" s="202"/>
      <c r="C8" s="64"/>
      <c r="D8" s="137" t="s">
        <v>78</v>
      </c>
      <c r="E8" s="136">
        <f>F8+G8</f>
        <v>45749</v>
      </c>
      <c r="F8" s="136">
        <v>22606</v>
      </c>
      <c r="G8" s="136">
        <v>23143</v>
      </c>
      <c r="H8" s="136">
        <f>I8+J8</f>
        <v>27419</v>
      </c>
      <c r="I8" s="136">
        <v>13735</v>
      </c>
      <c r="J8" s="136">
        <v>13684</v>
      </c>
      <c r="K8" s="135">
        <v>59.93</v>
      </c>
      <c r="L8" s="135">
        <v>60.76</v>
      </c>
      <c r="M8" s="134">
        <v>59.13</v>
      </c>
    </row>
    <row r="9" spans="1:13" s="142" customFormat="1" ht="15" customHeight="1" x14ac:dyDescent="0.4">
      <c r="A9" s="64"/>
      <c r="B9" s="202"/>
      <c r="C9" s="64"/>
      <c r="D9" s="137" t="s">
        <v>77</v>
      </c>
      <c r="E9" s="136">
        <f>SUM(F9:G9)</f>
        <v>49541</v>
      </c>
      <c r="F9" s="136">
        <v>24590</v>
      </c>
      <c r="G9" s="136">
        <v>24951</v>
      </c>
      <c r="H9" s="136">
        <f>I9+J9</f>
        <v>29878</v>
      </c>
      <c r="I9" s="136">
        <v>14932</v>
      </c>
      <c r="J9" s="136">
        <v>14946</v>
      </c>
      <c r="K9" s="135">
        <v>60.31</v>
      </c>
      <c r="L9" s="135">
        <v>60.72</v>
      </c>
      <c r="M9" s="134">
        <v>59.9</v>
      </c>
    </row>
    <row r="10" spans="1:13" s="142" customFormat="1" ht="3" customHeight="1" x14ac:dyDescent="0.4">
      <c r="A10" s="64"/>
      <c r="B10" s="64"/>
      <c r="C10" s="64"/>
      <c r="D10" s="150"/>
      <c r="E10" s="149"/>
      <c r="F10" s="149"/>
      <c r="G10" s="149"/>
      <c r="H10" s="149"/>
      <c r="I10" s="149"/>
      <c r="J10" s="149"/>
      <c r="K10" s="148"/>
      <c r="L10" s="148"/>
      <c r="M10" s="147"/>
    </row>
    <row r="11" spans="1:13" s="142" customFormat="1" ht="3" customHeight="1" x14ac:dyDescent="0.4">
      <c r="A11" s="127"/>
      <c r="B11" s="127"/>
      <c r="C11" s="127"/>
      <c r="D11" s="158"/>
      <c r="E11" s="157"/>
      <c r="F11" s="157"/>
      <c r="G11" s="157"/>
      <c r="H11" s="157"/>
      <c r="I11" s="157"/>
      <c r="J11" s="157"/>
      <c r="K11" s="156"/>
      <c r="L11" s="156"/>
      <c r="M11" s="155"/>
    </row>
    <row r="12" spans="1:13" s="142" customFormat="1" ht="15" customHeight="1" x14ac:dyDescent="0.4">
      <c r="A12" s="64"/>
      <c r="B12" s="198" t="s">
        <v>76</v>
      </c>
      <c r="C12" s="64"/>
      <c r="D12" s="137" t="s">
        <v>75</v>
      </c>
      <c r="E12" s="136">
        <v>43077</v>
      </c>
      <c r="F12" s="136">
        <v>21202</v>
      </c>
      <c r="G12" s="136">
        <v>21875</v>
      </c>
      <c r="H12" s="136">
        <v>24966</v>
      </c>
      <c r="I12" s="136">
        <v>12488</v>
      </c>
      <c r="J12" s="136">
        <v>12478</v>
      </c>
      <c r="K12" s="135">
        <v>57.96</v>
      </c>
      <c r="L12" s="135">
        <v>58.9</v>
      </c>
      <c r="M12" s="134">
        <v>57.04</v>
      </c>
    </row>
    <row r="13" spans="1:13" s="142" customFormat="1" ht="15" customHeight="1" x14ac:dyDescent="0.4">
      <c r="A13" s="64"/>
      <c r="B13" s="199"/>
      <c r="C13" s="64"/>
      <c r="D13" s="137" t="s">
        <v>74</v>
      </c>
      <c r="E13" s="136">
        <v>48228</v>
      </c>
      <c r="F13" s="136">
        <v>23884</v>
      </c>
      <c r="G13" s="136">
        <v>24344</v>
      </c>
      <c r="H13" s="136">
        <v>30063</v>
      </c>
      <c r="I13" s="136">
        <v>14922</v>
      </c>
      <c r="J13" s="136">
        <v>15141</v>
      </c>
      <c r="K13" s="135">
        <v>62.34</v>
      </c>
      <c r="L13" s="135">
        <v>62.48</v>
      </c>
      <c r="M13" s="134">
        <v>62.2</v>
      </c>
    </row>
    <row r="14" spans="1:13" s="142" customFormat="1" ht="15" customHeight="1" x14ac:dyDescent="0.4">
      <c r="A14" s="64"/>
      <c r="B14" s="199"/>
      <c r="C14" s="64"/>
      <c r="D14" s="137" t="s">
        <v>73</v>
      </c>
      <c r="E14" s="136">
        <f>SUM(F14:G14)</f>
        <v>52359</v>
      </c>
      <c r="F14" s="136">
        <v>26042</v>
      </c>
      <c r="G14" s="136">
        <v>26317</v>
      </c>
      <c r="H14" s="136">
        <f>SUM(I14:J14)</f>
        <v>29114</v>
      </c>
      <c r="I14" s="136">
        <v>14547</v>
      </c>
      <c r="J14" s="136">
        <v>14567</v>
      </c>
      <c r="K14" s="135">
        <v>55.6</v>
      </c>
      <c r="L14" s="135">
        <v>55.86</v>
      </c>
      <c r="M14" s="134">
        <v>55.35</v>
      </c>
    </row>
    <row r="15" spans="1:13" s="142" customFormat="1" ht="3" customHeight="1" x14ac:dyDescent="0.4">
      <c r="A15" s="133"/>
      <c r="B15" s="133"/>
      <c r="C15" s="133"/>
      <c r="D15" s="154"/>
      <c r="E15" s="153"/>
      <c r="F15" s="153"/>
      <c r="G15" s="153"/>
      <c r="H15" s="153"/>
      <c r="I15" s="153"/>
      <c r="J15" s="153"/>
      <c r="K15" s="152"/>
      <c r="L15" s="152"/>
      <c r="M15" s="151"/>
    </row>
    <row r="16" spans="1:13" s="142" customFormat="1" ht="3" customHeight="1" x14ac:dyDescent="0.4">
      <c r="A16" s="64"/>
      <c r="B16" s="64"/>
      <c r="C16" s="64"/>
      <c r="D16" s="150"/>
      <c r="E16" s="149"/>
      <c r="F16" s="149"/>
      <c r="G16" s="149"/>
      <c r="H16" s="149"/>
      <c r="I16" s="149"/>
      <c r="J16" s="149"/>
      <c r="K16" s="148"/>
      <c r="L16" s="148"/>
      <c r="M16" s="147"/>
    </row>
    <row r="17" spans="1:17" s="142" customFormat="1" ht="15" customHeight="1" x14ac:dyDescent="0.4">
      <c r="A17" s="64"/>
      <c r="B17" s="199" t="s">
        <v>72</v>
      </c>
      <c r="C17" s="64"/>
      <c r="D17" s="137" t="s">
        <v>71</v>
      </c>
      <c r="E17" s="136">
        <v>43079</v>
      </c>
      <c r="F17" s="136">
        <v>21211</v>
      </c>
      <c r="G17" s="136">
        <v>21868</v>
      </c>
      <c r="H17" s="136">
        <v>23000</v>
      </c>
      <c r="I17" s="136">
        <v>11401</v>
      </c>
      <c r="J17" s="136">
        <v>11599</v>
      </c>
      <c r="K17" s="135">
        <v>53.39</v>
      </c>
      <c r="L17" s="135">
        <v>53.75</v>
      </c>
      <c r="M17" s="134">
        <v>53.04</v>
      </c>
    </row>
    <row r="18" spans="1:17" s="142" customFormat="1" ht="15" customHeight="1" x14ac:dyDescent="0.4">
      <c r="A18" s="64"/>
      <c r="B18" s="199"/>
      <c r="C18" s="64"/>
      <c r="D18" s="137" t="s">
        <v>70</v>
      </c>
      <c r="E18" s="136">
        <v>47626</v>
      </c>
      <c r="F18" s="136">
        <v>23584</v>
      </c>
      <c r="G18" s="136">
        <v>24042</v>
      </c>
      <c r="H18" s="136">
        <v>30792</v>
      </c>
      <c r="I18" s="136">
        <v>14838</v>
      </c>
      <c r="J18" s="136">
        <v>15954</v>
      </c>
      <c r="K18" s="135">
        <v>64.650000000000006</v>
      </c>
      <c r="L18" s="135">
        <v>62.92</v>
      </c>
      <c r="M18" s="134">
        <v>66.36</v>
      </c>
    </row>
    <row r="19" spans="1:17" s="142" customFormat="1" ht="15" customHeight="1" x14ac:dyDescent="0.4">
      <c r="A19" s="64"/>
      <c r="B19" s="199"/>
      <c r="C19" s="64"/>
      <c r="D19" s="146" t="s">
        <v>69</v>
      </c>
      <c r="E19" s="120">
        <v>52207</v>
      </c>
      <c r="F19" s="120">
        <v>25896</v>
      </c>
      <c r="G19" s="120">
        <v>26311</v>
      </c>
      <c r="H19" s="120">
        <v>31080</v>
      </c>
      <c r="I19" s="120">
        <v>14905</v>
      </c>
      <c r="J19" s="120">
        <v>16175</v>
      </c>
      <c r="K19" s="119">
        <v>59.53</v>
      </c>
      <c r="L19" s="119">
        <v>57.56</v>
      </c>
      <c r="M19" s="118">
        <v>61.48</v>
      </c>
    </row>
    <row r="20" spans="1:17" s="142" customFormat="1" ht="3" customHeight="1" x14ac:dyDescent="0.4">
      <c r="A20" s="64"/>
      <c r="B20" s="64"/>
      <c r="C20" s="64"/>
      <c r="D20" s="137"/>
      <c r="E20" s="136"/>
      <c r="F20" s="136"/>
      <c r="G20" s="136"/>
      <c r="H20" s="136"/>
      <c r="I20" s="136"/>
      <c r="J20" s="136"/>
      <c r="K20" s="135"/>
      <c r="L20" s="135"/>
      <c r="M20" s="134"/>
    </row>
    <row r="21" spans="1:17" ht="3" customHeight="1" x14ac:dyDescent="0.4">
      <c r="A21" s="127"/>
      <c r="B21" s="128"/>
      <c r="C21" s="127"/>
      <c r="D21" s="126"/>
      <c r="E21" s="125"/>
      <c r="F21" s="125"/>
      <c r="G21" s="125"/>
      <c r="H21" s="125"/>
      <c r="I21" s="125"/>
      <c r="J21" s="125"/>
      <c r="K21" s="124"/>
      <c r="L21" s="124"/>
      <c r="M21" s="123"/>
    </row>
    <row r="22" spans="1:17" s="142" customFormat="1" ht="15" customHeight="1" x14ac:dyDescent="0.4">
      <c r="A22" s="64"/>
      <c r="B22" s="209" t="s">
        <v>68</v>
      </c>
      <c r="C22" s="62"/>
      <c r="D22" s="137" t="s">
        <v>67</v>
      </c>
      <c r="E22" s="136">
        <v>41579</v>
      </c>
      <c r="F22" s="136">
        <v>20386</v>
      </c>
      <c r="G22" s="136">
        <v>21193</v>
      </c>
      <c r="H22" s="136">
        <v>17725</v>
      </c>
      <c r="I22" s="136">
        <v>8605</v>
      </c>
      <c r="J22" s="136">
        <v>9120</v>
      </c>
      <c r="K22" s="135">
        <v>42.63</v>
      </c>
      <c r="L22" s="135">
        <v>42.21</v>
      </c>
      <c r="M22" s="134">
        <v>43.03</v>
      </c>
    </row>
    <row r="23" spans="1:17" s="142" customFormat="1" ht="15" customHeight="1" x14ac:dyDescent="0.4">
      <c r="A23" s="64"/>
      <c r="B23" s="197"/>
      <c r="C23" s="62"/>
      <c r="D23" s="137" t="s">
        <v>66</v>
      </c>
      <c r="E23" s="136">
        <v>47902</v>
      </c>
      <c r="F23" s="136">
        <v>23730</v>
      </c>
      <c r="G23" s="136">
        <v>24172</v>
      </c>
      <c r="H23" s="136">
        <v>25999</v>
      </c>
      <c r="I23" s="136">
        <v>12718</v>
      </c>
      <c r="J23" s="136">
        <v>13281</v>
      </c>
      <c r="K23" s="135">
        <v>54.28</v>
      </c>
      <c r="L23" s="135">
        <v>53.59</v>
      </c>
      <c r="M23" s="134">
        <v>54.94</v>
      </c>
    </row>
    <row r="24" spans="1:17" s="142" customFormat="1" ht="15" customHeight="1" x14ac:dyDescent="0.4">
      <c r="A24" s="64"/>
      <c r="B24" s="197"/>
      <c r="C24" s="62"/>
      <c r="D24" s="137" t="s">
        <v>65</v>
      </c>
      <c r="E24" s="136">
        <v>52921</v>
      </c>
      <c r="F24" s="136">
        <v>26217</v>
      </c>
      <c r="G24" s="136">
        <v>26704</v>
      </c>
      <c r="H24" s="136">
        <v>23386</v>
      </c>
      <c r="I24" s="136">
        <v>11443</v>
      </c>
      <c r="J24" s="136">
        <v>11943</v>
      </c>
      <c r="K24" s="135">
        <v>44.19</v>
      </c>
      <c r="L24" s="135">
        <v>43.65</v>
      </c>
      <c r="M24" s="134">
        <v>44.72</v>
      </c>
    </row>
    <row r="25" spans="1:17" s="142" customFormat="1" ht="3" customHeight="1" x14ac:dyDescent="0.4">
      <c r="A25" s="133"/>
      <c r="B25" s="145"/>
      <c r="C25" s="145"/>
      <c r="D25" s="132"/>
      <c r="E25" s="141"/>
      <c r="F25" s="141"/>
      <c r="G25" s="141"/>
      <c r="H25" s="141"/>
      <c r="I25" s="141"/>
      <c r="J25" s="141"/>
      <c r="K25" s="140"/>
      <c r="L25" s="140"/>
      <c r="M25" s="139"/>
    </row>
    <row r="26" spans="1:17" s="142" customFormat="1" ht="3" customHeight="1" x14ac:dyDescent="0.4">
      <c r="A26" s="127"/>
      <c r="B26" s="144"/>
      <c r="C26" s="143"/>
      <c r="D26" s="126"/>
      <c r="E26" s="125"/>
      <c r="F26" s="125"/>
      <c r="G26" s="125"/>
      <c r="H26" s="125"/>
      <c r="I26" s="125"/>
      <c r="J26" s="125"/>
      <c r="K26" s="124"/>
      <c r="L26" s="124"/>
      <c r="M26" s="123"/>
    </row>
    <row r="27" spans="1:17" ht="15" customHeight="1" x14ac:dyDescent="0.4">
      <c r="A27" s="64"/>
      <c r="B27" s="197" t="s">
        <v>64</v>
      </c>
      <c r="D27" s="137" t="s">
        <v>63</v>
      </c>
      <c r="E27" s="136">
        <v>40972</v>
      </c>
      <c r="F27" s="136">
        <v>20110</v>
      </c>
      <c r="G27" s="136">
        <v>20862</v>
      </c>
      <c r="H27" s="136">
        <v>17320</v>
      </c>
      <c r="I27" s="136">
        <v>8156</v>
      </c>
      <c r="J27" s="136">
        <v>9164</v>
      </c>
      <c r="K27" s="135">
        <v>42.27</v>
      </c>
      <c r="L27" s="135">
        <v>40.56</v>
      </c>
      <c r="M27" s="134">
        <v>43.93</v>
      </c>
    </row>
    <row r="28" spans="1:17" ht="15" customHeight="1" x14ac:dyDescent="0.4">
      <c r="A28" s="64"/>
      <c r="B28" s="197"/>
      <c r="D28" s="137" t="s">
        <v>62</v>
      </c>
      <c r="E28" s="136">
        <v>47269</v>
      </c>
      <c r="F28" s="136">
        <v>23438</v>
      </c>
      <c r="G28" s="136">
        <v>23831</v>
      </c>
      <c r="H28" s="136">
        <v>25367</v>
      </c>
      <c r="I28" s="136">
        <v>12003</v>
      </c>
      <c r="J28" s="136">
        <v>13364</v>
      </c>
      <c r="K28" s="135">
        <v>53.67</v>
      </c>
      <c r="L28" s="135">
        <v>51.21</v>
      </c>
      <c r="M28" s="134">
        <v>56.08</v>
      </c>
    </row>
    <row r="29" spans="1:17" ht="15" customHeight="1" x14ac:dyDescent="0.4">
      <c r="A29" s="64"/>
      <c r="B29" s="197"/>
      <c r="D29" s="137" t="s">
        <v>56</v>
      </c>
      <c r="E29" s="136">
        <v>52525</v>
      </c>
      <c r="F29" s="136">
        <v>26059</v>
      </c>
      <c r="G29" s="136">
        <v>26466</v>
      </c>
      <c r="H29" s="136">
        <v>23795</v>
      </c>
      <c r="I29" s="136">
        <v>11367</v>
      </c>
      <c r="J29" s="136">
        <v>12428</v>
      </c>
      <c r="K29" s="135">
        <v>45.3</v>
      </c>
      <c r="L29" s="135">
        <v>43.62</v>
      </c>
      <c r="M29" s="134">
        <v>46.96</v>
      </c>
    </row>
    <row r="30" spans="1:17" ht="3" customHeight="1" x14ac:dyDescent="0.4">
      <c r="A30" s="133"/>
      <c r="B30" s="133"/>
      <c r="C30" s="133"/>
      <c r="D30" s="132"/>
      <c r="E30" s="141"/>
      <c r="F30" s="141"/>
      <c r="G30" s="141"/>
      <c r="H30" s="141"/>
      <c r="I30" s="141"/>
      <c r="J30" s="141"/>
      <c r="K30" s="140"/>
      <c r="L30" s="140"/>
      <c r="M30" s="139"/>
    </row>
    <row r="31" spans="1:17" ht="3" customHeight="1" x14ac:dyDescent="0.4">
      <c r="A31" s="64"/>
      <c r="B31" s="138"/>
      <c r="C31" s="64"/>
      <c r="D31" s="137"/>
      <c r="E31" s="136"/>
      <c r="F31" s="136"/>
      <c r="G31" s="136"/>
      <c r="H31" s="136"/>
      <c r="I31" s="136"/>
      <c r="J31" s="136"/>
      <c r="K31" s="135"/>
      <c r="L31" s="135"/>
      <c r="M31" s="134"/>
    </row>
    <row r="32" spans="1:17" ht="15" customHeight="1" x14ac:dyDescent="0.4">
      <c r="A32" s="64"/>
      <c r="B32" s="198" t="s">
        <v>61</v>
      </c>
      <c r="C32" s="64"/>
      <c r="D32" s="137" t="s">
        <v>60</v>
      </c>
      <c r="E32" s="136">
        <v>39195</v>
      </c>
      <c r="F32" s="136">
        <v>19144</v>
      </c>
      <c r="G32" s="136">
        <v>20051</v>
      </c>
      <c r="H32" s="136">
        <v>19465</v>
      </c>
      <c r="I32" s="136">
        <v>9215</v>
      </c>
      <c r="J32" s="136">
        <v>10250</v>
      </c>
      <c r="K32" s="135">
        <v>49.66</v>
      </c>
      <c r="L32" s="135">
        <v>48.14</v>
      </c>
      <c r="M32" s="134">
        <v>51.12</v>
      </c>
      <c r="Q32" s="122"/>
    </row>
    <row r="33" spans="1:17" ht="15" customHeight="1" x14ac:dyDescent="0.4">
      <c r="A33" s="64"/>
      <c r="B33" s="199"/>
      <c r="C33" s="64"/>
      <c r="D33" s="137" t="s">
        <v>59</v>
      </c>
      <c r="E33" s="136">
        <v>44202</v>
      </c>
      <c r="F33" s="136">
        <v>21693</v>
      </c>
      <c r="G33" s="136">
        <v>22509</v>
      </c>
      <c r="H33" s="136">
        <v>21203</v>
      </c>
      <c r="I33" s="136">
        <v>10041</v>
      </c>
      <c r="J33" s="136">
        <v>11162</v>
      </c>
      <c r="K33" s="135">
        <v>47.97</v>
      </c>
      <c r="L33" s="135">
        <v>46.29</v>
      </c>
      <c r="M33" s="134">
        <v>49.59</v>
      </c>
    </row>
    <row r="34" spans="1:17" ht="15" customHeight="1" x14ac:dyDescent="0.4">
      <c r="A34" s="64"/>
      <c r="B34" s="199"/>
      <c r="C34" s="64"/>
      <c r="D34" s="137" t="s">
        <v>58</v>
      </c>
      <c r="E34" s="136">
        <f>SUM(F34:G34)</f>
        <v>49442</v>
      </c>
      <c r="F34" s="136">
        <v>24476</v>
      </c>
      <c r="G34" s="136">
        <v>24966</v>
      </c>
      <c r="H34" s="136">
        <f>SUM(I34:J34)</f>
        <v>23760</v>
      </c>
      <c r="I34" s="136">
        <v>11350</v>
      </c>
      <c r="J34" s="136">
        <v>12410</v>
      </c>
      <c r="K34" s="135">
        <v>48.06</v>
      </c>
      <c r="L34" s="135">
        <v>46.37</v>
      </c>
      <c r="M34" s="134">
        <v>49.71</v>
      </c>
    </row>
    <row r="35" spans="1:17" s="113" customFormat="1" ht="3" customHeight="1" x14ac:dyDescent="0.4">
      <c r="A35" s="133"/>
      <c r="B35" s="133"/>
      <c r="C35" s="133"/>
      <c r="D35" s="132"/>
      <c r="E35" s="131"/>
      <c r="F35" s="131"/>
      <c r="G35" s="131"/>
      <c r="H35" s="131"/>
      <c r="I35" s="131"/>
      <c r="J35" s="131"/>
      <c r="K35" s="130"/>
      <c r="L35" s="130"/>
      <c r="M35" s="129"/>
    </row>
    <row r="36" spans="1:17" ht="3" customHeight="1" x14ac:dyDescent="0.4">
      <c r="A36" s="127"/>
      <c r="B36" s="128"/>
      <c r="C36" s="127"/>
      <c r="D36" s="126"/>
      <c r="E36" s="125"/>
      <c r="F36" s="125"/>
      <c r="G36" s="125"/>
      <c r="H36" s="125"/>
      <c r="I36" s="125"/>
      <c r="J36" s="125"/>
      <c r="K36" s="124"/>
      <c r="L36" s="124"/>
      <c r="M36" s="123"/>
    </row>
    <row r="37" spans="1:17" ht="15" customHeight="1" x14ac:dyDescent="0.4">
      <c r="A37" s="64"/>
      <c r="B37" s="200" t="s">
        <v>57</v>
      </c>
      <c r="C37" s="61"/>
      <c r="D37" s="121"/>
      <c r="E37" s="120"/>
      <c r="F37" s="120"/>
      <c r="G37" s="120"/>
      <c r="H37" s="120"/>
      <c r="I37" s="120"/>
      <c r="J37" s="120"/>
      <c r="K37" s="119"/>
      <c r="L37" s="119"/>
      <c r="M37" s="118"/>
      <c r="Q37" s="122"/>
    </row>
    <row r="38" spans="1:17" ht="15" customHeight="1" x14ac:dyDescent="0.4">
      <c r="A38" s="64"/>
      <c r="B38" s="190"/>
      <c r="C38" s="61"/>
      <c r="D38" s="121" t="s">
        <v>56</v>
      </c>
      <c r="E38" s="120">
        <v>52525</v>
      </c>
      <c r="F38" s="120">
        <v>26059</v>
      </c>
      <c r="G38" s="120">
        <v>26466</v>
      </c>
      <c r="H38" s="120">
        <v>23768</v>
      </c>
      <c r="I38" s="120">
        <v>11352</v>
      </c>
      <c r="J38" s="120">
        <v>12416</v>
      </c>
      <c r="K38" s="119">
        <v>45.25</v>
      </c>
      <c r="L38" s="119">
        <v>43.56</v>
      </c>
      <c r="M38" s="118">
        <v>46.91</v>
      </c>
    </row>
    <row r="39" spans="1:17" ht="15" customHeight="1" x14ac:dyDescent="0.4">
      <c r="A39" s="64"/>
      <c r="B39" s="190"/>
      <c r="C39" s="61"/>
      <c r="D39" s="121"/>
      <c r="E39" s="120"/>
      <c r="F39" s="120"/>
      <c r="G39" s="120"/>
      <c r="H39" s="120"/>
      <c r="I39" s="120"/>
      <c r="J39" s="120"/>
      <c r="K39" s="119"/>
      <c r="L39" s="119"/>
      <c r="M39" s="118"/>
    </row>
    <row r="40" spans="1:17" s="113" customFormat="1" ht="6" customHeight="1" thickBot="1" x14ac:dyDescent="0.45">
      <c r="A40" s="117"/>
      <c r="B40" s="117"/>
      <c r="C40" s="117"/>
      <c r="D40" s="116"/>
      <c r="E40" s="115"/>
      <c r="F40" s="115"/>
      <c r="G40" s="115"/>
      <c r="H40" s="115"/>
      <c r="I40" s="115"/>
      <c r="J40" s="115"/>
      <c r="K40" s="115"/>
      <c r="L40" s="115"/>
      <c r="M40" s="114"/>
    </row>
    <row r="41" spans="1:17" ht="2.1" customHeight="1" x14ac:dyDescent="0.4">
      <c r="A41" s="64"/>
      <c r="B41" s="64"/>
      <c r="C41" s="64"/>
      <c r="D41" s="64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7" ht="10.5" customHeight="1" x14ac:dyDescent="0.4">
      <c r="A42" s="65" t="s">
        <v>55</v>
      </c>
      <c r="B42" s="64"/>
      <c r="C42" s="64"/>
      <c r="D42" s="64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7" x14ac:dyDescent="0.4"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7" x14ac:dyDescent="0.4"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7" x14ac:dyDescent="0.4">
      <c r="E45" s="111"/>
      <c r="F45" s="111"/>
      <c r="G45" s="111"/>
      <c r="H45" s="111"/>
      <c r="I45" s="111"/>
      <c r="J45" s="111"/>
      <c r="K45" s="111"/>
      <c r="L45" s="111"/>
      <c r="M45" s="111"/>
    </row>
  </sheetData>
  <mergeCells count="12">
    <mergeCell ref="B27:B29"/>
    <mergeCell ref="B32:B34"/>
    <mergeCell ref="B37:B39"/>
    <mergeCell ref="B7:B9"/>
    <mergeCell ref="L2:M2"/>
    <mergeCell ref="B4:B5"/>
    <mergeCell ref="E4:G4"/>
    <mergeCell ref="H4:J4"/>
    <mergeCell ref="K4:M4"/>
    <mergeCell ref="B12:B14"/>
    <mergeCell ref="B17:B19"/>
    <mergeCell ref="B22:B24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10-1（R3)</vt:lpstr>
      <vt:lpstr>10-2（R3）</vt:lpstr>
      <vt:lpstr>10-3（R3)</vt:lpstr>
      <vt:lpstr>'10-3（R3)'!Print_Area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選挙</dc:title>
  <dc:creator>千代田区</dc:creator>
  <cp:lastModifiedBy/>
  <dcterms:created xsi:type="dcterms:W3CDTF">2021-10-08T07:33:01Z</dcterms:created>
  <dcterms:modified xsi:type="dcterms:W3CDTF">2021-10-08T07:33:05Z</dcterms:modified>
</cp:coreProperties>
</file>