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showInkAnnotation="0" defaultThemeVersion="124226"/>
  <xr:revisionPtr revIDLastSave="0" documentId="13_ncr:1_{633E5773-C6B8-410B-9E02-260B1C99B542}" xr6:coauthVersionLast="47" xr6:coauthVersionMax="47" xr10:uidLastSave="{00000000-0000-0000-0000-000000000000}"/>
  <workbookProtection workbookAlgorithmName="SHA-512" workbookHashValue="rZR2Z3wbQ1MAL63nOkfY970HbxpejlQJ94WH+1JrJHbmt+7zqssBcae1n8JV267ianFUOrVZ9o2IGG2YP+pA/A==" workbookSaltValue="dSIYbcHTrpu8f83DP5/wsg==" workbookSpinCount="100000" lockStructure="1"/>
  <bookViews>
    <workbookView xWindow="-120" yWindow="-120" windowWidth="29040" windowHeight="15840" tabRatio="778" xr2:uid="{00000000-000D-0000-FFFF-FFFF00000000}"/>
  </bookViews>
  <sheets>
    <sheet name="モデル建物法" sheetId="35" r:id="rId1"/>
    <sheet name="モデル建物法（小規模版）" sheetId="36" r:id="rId2"/>
    <sheet name="Data" sheetId="4" state="hidden" r:id="rId3"/>
    <sheet name="List" sheetId="5" state="hidden" r:id="rId4"/>
  </sheets>
  <definedNames>
    <definedName name="_xlnm._FilterDatabase" localSheetId="2" hidden="1">Data!$A$3:$B$3</definedName>
    <definedName name="List_Area">List!$B$3:$B$10</definedName>
    <definedName name="List_AreaCD">List!$A$3:$A$10</definedName>
    <definedName name="List_Calc_Bldg_Yoto">List!$I$3:$I$28</definedName>
    <definedName name="List_Calc_Bldg_YotoCD">List!$H$3:$H$28</definedName>
    <definedName name="List_Umu">List!$K$3:$K$4</definedName>
    <definedName name="List_YoutoSu">List!$M$3:$M$4</definedName>
    <definedName name="_xlnm.Print_Area" localSheetId="0">モデル建物法!$A$1:$O$51</definedName>
    <definedName name="_xlnm.Print_Area" localSheetId="1">'モデル建物法（小規模版）'!$A$1:$O$51</definedName>
    <definedName name="Rng_Umu_Nashi">List!$K$4</definedName>
    <definedName name="Rng_YoutoSu_1">List!$M$3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35" l="1"/>
  <c r="R7" i="36"/>
  <c r="C202" i="36"/>
  <c r="Q200" i="36"/>
  <c r="B200" i="36"/>
  <c r="Q199" i="36"/>
  <c r="B199" i="36"/>
  <c r="Q198" i="36"/>
  <c r="B198" i="36"/>
  <c r="Q197" i="36"/>
  <c r="B197" i="36"/>
  <c r="Q196" i="36"/>
  <c r="B196" i="36"/>
  <c r="Q195" i="36"/>
  <c r="B195" i="36"/>
  <c r="Q194" i="36"/>
  <c r="B194" i="36"/>
  <c r="Q193" i="36"/>
  <c r="B193" i="36"/>
  <c r="Q192" i="36"/>
  <c r="B192" i="36"/>
  <c r="Q191" i="36"/>
  <c r="B191" i="36"/>
  <c r="Q190" i="36"/>
  <c r="B190" i="36"/>
  <c r="Q189" i="36"/>
  <c r="B189" i="36"/>
  <c r="Q188" i="36"/>
  <c r="B188" i="36"/>
  <c r="Q187" i="36"/>
  <c r="B187" i="36"/>
  <c r="Q186" i="36"/>
  <c r="B186" i="36"/>
  <c r="Q185" i="36"/>
  <c r="B185" i="36"/>
  <c r="Q184" i="36"/>
  <c r="B184" i="36"/>
  <c r="Q183" i="36"/>
  <c r="B183" i="36"/>
  <c r="Q182" i="36"/>
  <c r="B182" i="36"/>
  <c r="Q181" i="36"/>
  <c r="B181" i="36"/>
  <c r="B132" i="36"/>
  <c r="G125" i="36"/>
  <c r="B123" i="36"/>
  <c r="B121" i="36"/>
  <c r="B120" i="36"/>
  <c r="B114" i="36"/>
  <c r="J114" i="36" s="1"/>
  <c r="B109" i="36"/>
  <c r="K109" i="36" s="1"/>
  <c r="B102" i="36"/>
  <c r="B98" i="36"/>
  <c r="J98" i="36" s="1"/>
  <c r="B97" i="36"/>
  <c r="B92" i="36"/>
  <c r="B91" i="36"/>
  <c r="B87" i="36"/>
  <c r="B79" i="36"/>
  <c r="B78" i="36"/>
  <c r="D78" i="36" s="1"/>
  <c r="B74" i="36"/>
  <c r="J74" i="36" s="1"/>
  <c r="B73" i="36"/>
  <c r="B136" i="36" s="1"/>
  <c r="B72" i="36"/>
  <c r="J72" i="36" s="1"/>
  <c r="K71" i="36"/>
  <c r="J71" i="36"/>
  <c r="I71" i="36"/>
  <c r="H71" i="36"/>
  <c r="H134" i="36" s="1"/>
  <c r="B71" i="36"/>
  <c r="E71" i="36" s="1"/>
  <c r="N71" i="36" s="1"/>
  <c r="N134" i="36" s="1"/>
  <c r="B70" i="36"/>
  <c r="K69" i="36"/>
  <c r="J69" i="36"/>
  <c r="H69" i="36"/>
  <c r="H132" i="36" s="1"/>
  <c r="G69" i="36"/>
  <c r="E69" i="36"/>
  <c r="D69" i="36"/>
  <c r="C69" i="36"/>
  <c r="B69" i="36"/>
  <c r="F68" i="36"/>
  <c r="O68" i="36" s="1"/>
  <c r="O131" i="36" s="1"/>
  <c r="B68" i="36"/>
  <c r="B108" i="36" s="1"/>
  <c r="K108" i="36" s="1"/>
  <c r="G67" i="36"/>
  <c r="G130" i="36" s="1"/>
  <c r="B67" i="36"/>
  <c r="B107" i="36" s="1"/>
  <c r="B66" i="36"/>
  <c r="B106" i="36" s="1"/>
  <c r="K65" i="36"/>
  <c r="F65" i="36"/>
  <c r="O65" i="36" s="1"/>
  <c r="O128" i="36" s="1"/>
  <c r="B65" i="36"/>
  <c r="K64" i="36"/>
  <c r="J64" i="36"/>
  <c r="H64" i="36"/>
  <c r="H127" i="36" s="1"/>
  <c r="G64" i="36"/>
  <c r="F64" i="36"/>
  <c r="E64" i="36"/>
  <c r="E127" i="36" s="1"/>
  <c r="B64" i="36"/>
  <c r="B63" i="36"/>
  <c r="F63" i="36" s="1"/>
  <c r="G62" i="36"/>
  <c r="P62" i="36" s="1"/>
  <c r="P125" i="36" s="1"/>
  <c r="D62" i="36"/>
  <c r="C62" i="36"/>
  <c r="B62" i="36"/>
  <c r="B61" i="36"/>
  <c r="K60" i="36"/>
  <c r="J60" i="36"/>
  <c r="H60" i="36"/>
  <c r="H123" i="36" s="1"/>
  <c r="G60" i="36"/>
  <c r="G123" i="36" s="1"/>
  <c r="F60" i="36"/>
  <c r="D60" i="36"/>
  <c r="D123" i="36" s="1"/>
  <c r="C60" i="36"/>
  <c r="C123" i="36" s="1"/>
  <c r="B60" i="36"/>
  <c r="I60" i="36" s="1"/>
  <c r="I123" i="36" s="1"/>
  <c r="K59" i="36"/>
  <c r="I59" i="36"/>
  <c r="H59" i="36"/>
  <c r="H122" i="36" s="1"/>
  <c r="F59" i="36"/>
  <c r="B59" i="36"/>
  <c r="B122" i="36" s="1"/>
  <c r="M58" i="36"/>
  <c r="M121" i="36" s="1"/>
  <c r="J58" i="36"/>
  <c r="I58" i="36"/>
  <c r="I121" i="36" s="1"/>
  <c r="H58" i="36"/>
  <c r="H121" i="36" s="1"/>
  <c r="G58" i="36"/>
  <c r="G121" i="36" s="1"/>
  <c r="F58" i="36"/>
  <c r="O58" i="36" s="1"/>
  <c r="O121" i="36" s="1"/>
  <c r="E58" i="36"/>
  <c r="E121" i="36" s="1"/>
  <c r="D58" i="36"/>
  <c r="D121" i="36" s="1"/>
  <c r="C58" i="36"/>
  <c r="B58" i="36"/>
  <c r="K58" i="36" s="1"/>
  <c r="K57" i="36"/>
  <c r="J57" i="36"/>
  <c r="I57" i="36"/>
  <c r="H57" i="36"/>
  <c r="H120" i="36" s="1"/>
  <c r="B57" i="36"/>
  <c r="B56" i="36"/>
  <c r="B119" i="36" s="1"/>
  <c r="B55" i="36"/>
  <c r="B45" i="36"/>
  <c r="B35" i="36"/>
  <c r="R6" i="36"/>
  <c r="B56" i="35"/>
  <c r="B76" i="35" s="1"/>
  <c r="B139" i="35" s="1"/>
  <c r="B45" i="35"/>
  <c r="Q182" i="35"/>
  <c r="Q183" i="35"/>
  <c r="Q184" i="35"/>
  <c r="Q185" i="35"/>
  <c r="Q186" i="35"/>
  <c r="Q187" i="35"/>
  <c r="Q188" i="35"/>
  <c r="Q189" i="35"/>
  <c r="Q190" i="35"/>
  <c r="Q191" i="35"/>
  <c r="Q192" i="35"/>
  <c r="Q193" i="35"/>
  <c r="Q194" i="35"/>
  <c r="Q195" i="35"/>
  <c r="Q196" i="35"/>
  <c r="Q197" i="35"/>
  <c r="Q198" i="35"/>
  <c r="Q199" i="35"/>
  <c r="Q200" i="35"/>
  <c r="B182" i="35"/>
  <c r="B183" i="35"/>
  <c r="B184" i="35"/>
  <c r="B185" i="35"/>
  <c r="B186" i="35"/>
  <c r="B187" i="35"/>
  <c r="B188" i="35"/>
  <c r="B189" i="35"/>
  <c r="B190" i="35"/>
  <c r="B191" i="35"/>
  <c r="B192" i="35"/>
  <c r="B193" i="35"/>
  <c r="B194" i="35"/>
  <c r="B195" i="35"/>
  <c r="B196" i="35"/>
  <c r="B197" i="35"/>
  <c r="B198" i="35"/>
  <c r="B199" i="35"/>
  <c r="B200" i="35"/>
  <c r="B70" i="35"/>
  <c r="B90" i="35" s="1"/>
  <c r="B153" i="35" s="1"/>
  <c r="B71" i="35"/>
  <c r="B91" i="35" s="1"/>
  <c r="B154" i="35" s="1"/>
  <c r="B72" i="35"/>
  <c r="B92" i="35" s="1"/>
  <c r="B155" i="35" s="1"/>
  <c r="B73" i="35"/>
  <c r="B93" i="35" s="1"/>
  <c r="B156" i="35" s="1"/>
  <c r="B74" i="35"/>
  <c r="B94" i="35" s="1"/>
  <c r="B157" i="35" s="1"/>
  <c r="B57" i="35"/>
  <c r="B77" i="35" s="1"/>
  <c r="B140" i="35" s="1"/>
  <c r="B58" i="35"/>
  <c r="B78" i="35" s="1"/>
  <c r="B141" i="35" s="1"/>
  <c r="B59" i="35"/>
  <c r="B79" i="35" s="1"/>
  <c r="B142" i="35" s="1"/>
  <c r="B60" i="35"/>
  <c r="B80" i="35" s="1"/>
  <c r="B143" i="35" s="1"/>
  <c r="B61" i="35"/>
  <c r="B81" i="35" s="1"/>
  <c r="B144" i="35" s="1"/>
  <c r="B62" i="35"/>
  <c r="B82" i="35" s="1"/>
  <c r="B145" i="35" s="1"/>
  <c r="B63" i="35"/>
  <c r="B83" i="35" s="1"/>
  <c r="B146" i="35" s="1"/>
  <c r="B64" i="35"/>
  <c r="B84" i="35" s="1"/>
  <c r="B147" i="35" s="1"/>
  <c r="B65" i="35"/>
  <c r="B85" i="35" s="1"/>
  <c r="B148" i="35" s="1"/>
  <c r="B66" i="35"/>
  <c r="B86" i="35" s="1"/>
  <c r="B149" i="35" s="1"/>
  <c r="B67" i="35"/>
  <c r="B87" i="35" s="1"/>
  <c r="B150" i="35" s="1"/>
  <c r="B68" i="35"/>
  <c r="B88" i="35" s="1"/>
  <c r="B151" i="35" s="1"/>
  <c r="B69" i="35"/>
  <c r="B89" i="35" s="1"/>
  <c r="B152" i="35" s="1"/>
  <c r="B35" i="35"/>
  <c r="AC4" i="36"/>
  <c r="AC5" i="36"/>
  <c r="C68" i="36" l="1"/>
  <c r="L68" i="36" s="1"/>
  <c r="L131" i="36" s="1"/>
  <c r="D68" i="36"/>
  <c r="D131" i="36" s="1"/>
  <c r="G68" i="36"/>
  <c r="P68" i="36" s="1"/>
  <c r="P131" i="36" s="1"/>
  <c r="D72" i="36"/>
  <c r="B131" i="36"/>
  <c r="H68" i="36"/>
  <c r="H131" i="36" s="1"/>
  <c r="I68" i="36"/>
  <c r="R68" i="36" s="1"/>
  <c r="R131" i="36" s="1"/>
  <c r="J68" i="36"/>
  <c r="C71" i="36"/>
  <c r="L71" i="36" s="1"/>
  <c r="L134" i="36" s="1"/>
  <c r="C108" i="36"/>
  <c r="C171" i="36" s="1"/>
  <c r="B134" i="36"/>
  <c r="K68" i="36"/>
  <c r="D71" i="36"/>
  <c r="D134" i="36" s="1"/>
  <c r="E74" i="36"/>
  <c r="E137" i="36" s="1"/>
  <c r="E108" i="36"/>
  <c r="N108" i="36" s="1"/>
  <c r="N171" i="36" s="1"/>
  <c r="B137" i="36"/>
  <c r="F71" i="36"/>
  <c r="F134" i="36" s="1"/>
  <c r="G108" i="36"/>
  <c r="G71" i="36"/>
  <c r="P71" i="36" s="1"/>
  <c r="P134" i="36" s="1"/>
  <c r="F121" i="36"/>
  <c r="P58" i="36"/>
  <c r="P121" i="36" s="1"/>
  <c r="J108" i="36"/>
  <c r="C134" i="36"/>
  <c r="K134" i="36" s="1"/>
  <c r="M60" i="36"/>
  <c r="M123" i="36" s="1"/>
  <c r="E134" i="36"/>
  <c r="P60" i="36"/>
  <c r="P123" i="36" s="1"/>
  <c r="R60" i="36"/>
  <c r="R123" i="36" s="1"/>
  <c r="F98" i="36"/>
  <c r="F161" i="36" s="1"/>
  <c r="D109" i="36"/>
  <c r="M109" i="36" s="1"/>
  <c r="M172" i="36" s="1"/>
  <c r="E109" i="36"/>
  <c r="G109" i="36"/>
  <c r="P109" i="36" s="1"/>
  <c r="P172" i="36" s="1"/>
  <c r="G134" i="36"/>
  <c r="N74" i="36"/>
  <c r="N137" i="36" s="1"/>
  <c r="H109" i="36"/>
  <c r="H172" i="36" s="1"/>
  <c r="M71" i="36"/>
  <c r="M134" i="36" s="1"/>
  <c r="F128" i="36"/>
  <c r="N58" i="36"/>
  <c r="N121" i="36" s="1"/>
  <c r="F108" i="36"/>
  <c r="O108" i="36" s="1"/>
  <c r="O171" i="36" s="1"/>
  <c r="R58" i="36"/>
  <c r="R121" i="36" s="1"/>
  <c r="S68" i="36"/>
  <c r="I108" i="36"/>
  <c r="I171" i="36" s="1"/>
  <c r="T68" i="36"/>
  <c r="L60" i="36"/>
  <c r="T60" i="36" s="1"/>
  <c r="B76" i="36"/>
  <c r="B139" i="36" s="1"/>
  <c r="B96" i="36"/>
  <c r="Z6" i="36"/>
  <c r="AD5" i="36"/>
  <c r="Z7" i="36" s="1"/>
  <c r="AD14" i="36"/>
  <c r="AG11" i="36"/>
  <c r="AD17" i="36"/>
  <c r="AA13" i="36"/>
  <c r="AD16" i="36"/>
  <c r="AA8" i="36"/>
  <c r="AD13" i="36"/>
  <c r="AA9" i="36"/>
  <c r="AG17" i="36"/>
  <c r="AA17" i="36"/>
  <c r="AG16" i="36"/>
  <c r="AG12" i="36"/>
  <c r="AA14" i="36"/>
  <c r="AG13" i="36"/>
  <c r="AD11" i="36"/>
  <c r="AA11" i="36"/>
  <c r="AA16" i="36"/>
  <c r="AG15" i="36"/>
  <c r="AD15" i="36"/>
  <c r="AA15" i="36"/>
  <c r="AG14" i="36"/>
  <c r="AA10" i="36"/>
  <c r="AD12" i="36"/>
  <c r="AA12" i="36"/>
  <c r="F126" i="36"/>
  <c r="O63" i="36"/>
  <c r="O126" i="36" s="1"/>
  <c r="D106" i="36"/>
  <c r="E106" i="36"/>
  <c r="J106" i="36"/>
  <c r="G106" i="36"/>
  <c r="B169" i="36"/>
  <c r="K106" i="36"/>
  <c r="F106" i="36"/>
  <c r="I106" i="36"/>
  <c r="H106" i="36"/>
  <c r="H169" i="36" s="1"/>
  <c r="C106" i="36"/>
  <c r="D125" i="36"/>
  <c r="M62" i="36"/>
  <c r="M125" i="36" s="1"/>
  <c r="P67" i="36"/>
  <c r="P130" i="36" s="1"/>
  <c r="N69" i="36"/>
  <c r="N132" i="36" s="1"/>
  <c r="E132" i="36"/>
  <c r="C73" i="36"/>
  <c r="I66" i="36"/>
  <c r="F66" i="36"/>
  <c r="B86" i="36"/>
  <c r="D66" i="36"/>
  <c r="C66" i="36"/>
  <c r="C125" i="36"/>
  <c r="L62" i="36"/>
  <c r="D132" i="36"/>
  <c r="M69" i="36"/>
  <c r="M132" i="36" s="1"/>
  <c r="D141" i="36"/>
  <c r="M78" i="36"/>
  <c r="M141" i="36" s="1"/>
  <c r="B75" i="36"/>
  <c r="B118" i="36"/>
  <c r="B95" i="36"/>
  <c r="B124" i="36"/>
  <c r="B101" i="36"/>
  <c r="B81" i="36"/>
  <c r="J61" i="36"/>
  <c r="I61" i="36"/>
  <c r="H61" i="36"/>
  <c r="H124" i="36" s="1"/>
  <c r="G61" i="36"/>
  <c r="F61" i="36"/>
  <c r="E61" i="36"/>
  <c r="B133" i="36"/>
  <c r="J70" i="36"/>
  <c r="K70" i="36"/>
  <c r="B90" i="36"/>
  <c r="I70" i="36"/>
  <c r="B110" i="36"/>
  <c r="H70" i="36"/>
  <c r="H133" i="36" s="1"/>
  <c r="G70" i="36"/>
  <c r="J79" i="36"/>
  <c r="F79" i="36"/>
  <c r="B142" i="36"/>
  <c r="K79" i="36"/>
  <c r="G79" i="36"/>
  <c r="H79" i="36"/>
  <c r="H142" i="36" s="1"/>
  <c r="E79" i="36"/>
  <c r="C79" i="36"/>
  <c r="F127" i="36"/>
  <c r="O64" i="36"/>
  <c r="O127" i="36" s="1"/>
  <c r="C70" i="36"/>
  <c r="J107" i="36"/>
  <c r="F107" i="36"/>
  <c r="C107" i="36"/>
  <c r="B170" i="36"/>
  <c r="K107" i="36"/>
  <c r="I107" i="36"/>
  <c r="I79" i="36"/>
  <c r="J87" i="36"/>
  <c r="F87" i="36"/>
  <c r="I87" i="36"/>
  <c r="E87" i="36"/>
  <c r="B150" i="36"/>
  <c r="K87" i="36"/>
  <c r="H87" i="36"/>
  <c r="H150" i="36" s="1"/>
  <c r="G87" i="36"/>
  <c r="D87" i="36"/>
  <c r="D107" i="36"/>
  <c r="F122" i="36"/>
  <c r="O59" i="36"/>
  <c r="O122" i="36" s="1"/>
  <c r="C63" i="36"/>
  <c r="G66" i="36"/>
  <c r="E70" i="36"/>
  <c r="C87" i="36"/>
  <c r="D92" i="36"/>
  <c r="H92" i="36"/>
  <c r="H155" i="36" s="1"/>
  <c r="B155" i="36"/>
  <c r="E92" i="36"/>
  <c r="J92" i="36"/>
  <c r="K92" i="36"/>
  <c r="F92" i="36"/>
  <c r="I92" i="36"/>
  <c r="G92" i="36"/>
  <c r="J97" i="36"/>
  <c r="I97" i="36"/>
  <c r="H97" i="36"/>
  <c r="H160" i="36" s="1"/>
  <c r="G97" i="36"/>
  <c r="E97" i="36"/>
  <c r="B160" i="36"/>
  <c r="K97" i="36"/>
  <c r="F97" i="36"/>
  <c r="D102" i="36"/>
  <c r="K102" i="36"/>
  <c r="J102" i="36"/>
  <c r="G102" i="36"/>
  <c r="E102" i="36"/>
  <c r="C102" i="36"/>
  <c r="B165" i="36"/>
  <c r="I102" i="36"/>
  <c r="E107" i="36"/>
  <c r="E63" i="36"/>
  <c r="H66" i="36"/>
  <c r="H129" i="36" s="1"/>
  <c r="F70" i="36"/>
  <c r="B112" i="36"/>
  <c r="I72" i="36"/>
  <c r="F72" i="36"/>
  <c r="K72" i="36"/>
  <c r="H72" i="36"/>
  <c r="H135" i="36" s="1"/>
  <c r="B135" i="36"/>
  <c r="C92" i="36"/>
  <c r="C97" i="36"/>
  <c r="F102" i="36"/>
  <c r="G107" i="36"/>
  <c r="B129" i="36"/>
  <c r="R59" i="36"/>
  <c r="R122" i="36" s="1"/>
  <c r="I122" i="36"/>
  <c r="J66" i="36"/>
  <c r="C72" i="36"/>
  <c r="D97" i="36"/>
  <c r="H102" i="36"/>
  <c r="H165" i="36" s="1"/>
  <c r="H107" i="36"/>
  <c r="H170" i="36" s="1"/>
  <c r="I131" i="36"/>
  <c r="J73" i="36"/>
  <c r="K73" i="36"/>
  <c r="I73" i="36"/>
  <c r="G73" i="36"/>
  <c r="B113" i="36"/>
  <c r="H73" i="36"/>
  <c r="H136" i="36" s="1"/>
  <c r="F73" i="36"/>
  <c r="E73" i="36"/>
  <c r="P108" i="36"/>
  <c r="P171" i="36" s="1"/>
  <c r="G171" i="36"/>
  <c r="G132" i="36"/>
  <c r="P69" i="36"/>
  <c r="P132" i="36" s="1"/>
  <c r="D73" i="36"/>
  <c r="C61" i="36"/>
  <c r="D79" i="36"/>
  <c r="D61" i="36"/>
  <c r="I63" i="36"/>
  <c r="D63" i="36"/>
  <c r="B103" i="36"/>
  <c r="B126" i="36"/>
  <c r="K63" i="36"/>
  <c r="G127" i="36"/>
  <c r="P64" i="36"/>
  <c r="P127" i="36" s="1"/>
  <c r="E66" i="36"/>
  <c r="D70" i="36"/>
  <c r="K61" i="36"/>
  <c r="I120" i="36"/>
  <c r="R57" i="36"/>
  <c r="R120" i="36" s="1"/>
  <c r="G63" i="36"/>
  <c r="N64" i="36"/>
  <c r="N127" i="36" s="1"/>
  <c r="K66" i="36"/>
  <c r="J67" i="36"/>
  <c r="D67" i="36"/>
  <c r="C67" i="36"/>
  <c r="B130" i="36"/>
  <c r="K67" i="36"/>
  <c r="I67" i="36"/>
  <c r="H67" i="36"/>
  <c r="H130" i="36" s="1"/>
  <c r="D135" i="36"/>
  <c r="M72" i="36"/>
  <c r="M135" i="36" s="1"/>
  <c r="B93" i="36"/>
  <c r="H63" i="36"/>
  <c r="H126" i="36" s="1"/>
  <c r="E67" i="36"/>
  <c r="E72" i="36"/>
  <c r="K78" i="36"/>
  <c r="J78" i="36"/>
  <c r="H78" i="36"/>
  <c r="H141" i="36" s="1"/>
  <c r="B141" i="36"/>
  <c r="G78" i="36"/>
  <c r="E78" i="36"/>
  <c r="F78" i="36"/>
  <c r="I78" i="36"/>
  <c r="B83" i="36"/>
  <c r="E171" i="36"/>
  <c r="S60" i="36"/>
  <c r="L123" i="36"/>
  <c r="E62" i="36"/>
  <c r="I62" i="36"/>
  <c r="B125" i="36"/>
  <c r="F62" i="36"/>
  <c r="K62" i="36"/>
  <c r="J62" i="36"/>
  <c r="H62" i="36"/>
  <c r="H125" i="36" s="1"/>
  <c r="B82" i="36"/>
  <c r="J63" i="36"/>
  <c r="F67" i="36"/>
  <c r="L69" i="36"/>
  <c r="C132" i="36"/>
  <c r="G72" i="36"/>
  <c r="C78" i="36"/>
  <c r="D98" i="36"/>
  <c r="E98" i="36"/>
  <c r="K98" i="36"/>
  <c r="H98" i="36"/>
  <c r="H161" i="36" s="1"/>
  <c r="I98" i="36"/>
  <c r="G98" i="36"/>
  <c r="C98" i="36"/>
  <c r="B161" i="36"/>
  <c r="Q201" i="36"/>
  <c r="J91" i="36"/>
  <c r="H91" i="36"/>
  <c r="H154" i="36" s="1"/>
  <c r="E91" i="36"/>
  <c r="B154" i="36"/>
  <c r="K91" i="36"/>
  <c r="B159" i="36"/>
  <c r="C121" i="36"/>
  <c r="L58" i="36"/>
  <c r="B85" i="36"/>
  <c r="E65" i="36"/>
  <c r="B128" i="36"/>
  <c r="H65" i="36"/>
  <c r="H128" i="36" s="1"/>
  <c r="B105" i="36"/>
  <c r="G65" i="36"/>
  <c r="D65" i="36"/>
  <c r="G74" i="36"/>
  <c r="D74" i="36"/>
  <c r="K74" i="36"/>
  <c r="I74" i="36"/>
  <c r="C91" i="36"/>
  <c r="C65" i="36"/>
  <c r="C74" i="36"/>
  <c r="D91" i="36"/>
  <c r="J109" i="36"/>
  <c r="C109" i="36"/>
  <c r="I109" i="36"/>
  <c r="B172" i="36"/>
  <c r="C131" i="36"/>
  <c r="G57" i="36"/>
  <c r="B77" i="36"/>
  <c r="F57" i="36"/>
  <c r="C57" i="36"/>
  <c r="E59" i="36"/>
  <c r="J59" i="36"/>
  <c r="G59" i="36"/>
  <c r="B84" i="36"/>
  <c r="B127" i="36"/>
  <c r="B104" i="36"/>
  <c r="I64" i="36"/>
  <c r="F91" i="36"/>
  <c r="D114" i="36"/>
  <c r="E114" i="36"/>
  <c r="I114" i="36"/>
  <c r="F114" i="36"/>
  <c r="K114" i="36"/>
  <c r="H114" i="36"/>
  <c r="H177" i="36" s="1"/>
  <c r="B177" i="36"/>
  <c r="D57" i="36"/>
  <c r="C59" i="36"/>
  <c r="F123" i="36"/>
  <c r="O60" i="36"/>
  <c r="O123" i="36" s="1"/>
  <c r="C64" i="36"/>
  <c r="I65" i="36"/>
  <c r="F74" i="36"/>
  <c r="G91" i="36"/>
  <c r="C114" i="36"/>
  <c r="F131" i="36"/>
  <c r="E57" i="36"/>
  <c r="D59" i="36"/>
  <c r="D64" i="36"/>
  <c r="J65" i="36"/>
  <c r="B89" i="36"/>
  <c r="I69" i="36"/>
  <c r="F69" i="36"/>
  <c r="H74" i="36"/>
  <c r="H137" i="36" s="1"/>
  <c r="I91" i="36"/>
  <c r="B94" i="36"/>
  <c r="B99" i="36"/>
  <c r="L108" i="36"/>
  <c r="F109" i="36"/>
  <c r="G114" i="36"/>
  <c r="I134" i="36"/>
  <c r="R71" i="36"/>
  <c r="R134" i="36" s="1"/>
  <c r="B80" i="36"/>
  <c r="B100" i="36"/>
  <c r="E60" i="36"/>
  <c r="D108" i="36"/>
  <c r="H108" i="36"/>
  <c r="H171" i="36" s="1"/>
  <c r="B171" i="36"/>
  <c r="B88" i="36"/>
  <c r="B111" i="36"/>
  <c r="E68" i="36"/>
  <c r="B133" i="35"/>
  <c r="B125" i="35"/>
  <c r="B134" i="35"/>
  <c r="B126" i="35"/>
  <c r="B132" i="35"/>
  <c r="B124" i="35"/>
  <c r="B131" i="35"/>
  <c r="B123" i="35"/>
  <c r="B130" i="35"/>
  <c r="B122" i="35"/>
  <c r="B137" i="35"/>
  <c r="B129" i="35"/>
  <c r="B121" i="35"/>
  <c r="B136" i="35"/>
  <c r="B128" i="35"/>
  <c r="B120" i="35"/>
  <c r="B135" i="35"/>
  <c r="B127" i="35"/>
  <c r="B119" i="35"/>
  <c r="B111" i="35"/>
  <c r="B174" i="35" s="1"/>
  <c r="B103" i="35"/>
  <c r="B166" i="35" s="1"/>
  <c r="B110" i="35"/>
  <c r="B173" i="35" s="1"/>
  <c r="B102" i="35"/>
  <c r="B165" i="35" s="1"/>
  <c r="B109" i="35"/>
  <c r="B172" i="35" s="1"/>
  <c r="B101" i="35"/>
  <c r="B164" i="35" s="1"/>
  <c r="B108" i="35"/>
  <c r="B171" i="35" s="1"/>
  <c r="B100" i="35"/>
  <c r="B163" i="35" s="1"/>
  <c r="B107" i="35"/>
  <c r="B170" i="35" s="1"/>
  <c r="B99" i="35"/>
  <c r="B162" i="35" s="1"/>
  <c r="B114" i="35"/>
  <c r="B177" i="35" s="1"/>
  <c r="B106" i="35"/>
  <c r="B169" i="35" s="1"/>
  <c r="B98" i="35"/>
  <c r="B161" i="35" s="1"/>
  <c r="B113" i="35"/>
  <c r="B176" i="35" s="1"/>
  <c r="B105" i="35"/>
  <c r="B168" i="35" s="1"/>
  <c r="B97" i="35"/>
  <c r="B160" i="35" s="1"/>
  <c r="B112" i="35"/>
  <c r="B175" i="35" s="1"/>
  <c r="B104" i="35"/>
  <c r="B167" i="35" s="1"/>
  <c r="B96" i="35"/>
  <c r="B159" i="35" s="1"/>
  <c r="T71" i="36" l="1"/>
  <c r="M68" i="36"/>
  <c r="M131" i="36" s="1"/>
  <c r="S71" i="36"/>
  <c r="O71" i="36"/>
  <c r="O134" i="36" s="1"/>
  <c r="T134" i="36" s="1"/>
  <c r="G131" i="36"/>
  <c r="H184" i="36"/>
  <c r="F171" i="36"/>
  <c r="D172" i="36"/>
  <c r="J134" i="36"/>
  <c r="G172" i="36"/>
  <c r="O98" i="36"/>
  <c r="O161" i="36" s="1"/>
  <c r="R108" i="36"/>
  <c r="R171" i="36" s="1"/>
  <c r="E172" i="36"/>
  <c r="N109" i="36"/>
  <c r="N172" i="36" s="1"/>
  <c r="E169" i="36"/>
  <c r="N106" i="36"/>
  <c r="N169" i="36" s="1"/>
  <c r="J103" i="36"/>
  <c r="F103" i="36"/>
  <c r="G103" i="36"/>
  <c r="C103" i="36"/>
  <c r="D103" i="36"/>
  <c r="B166" i="36"/>
  <c r="H103" i="36"/>
  <c r="H166" i="36" s="1"/>
  <c r="E103" i="36"/>
  <c r="I103" i="36"/>
  <c r="K103" i="36"/>
  <c r="I165" i="36"/>
  <c r="R102" i="36"/>
  <c r="R165" i="36" s="1"/>
  <c r="G160" i="36"/>
  <c r="P97" i="36"/>
  <c r="P160" i="36" s="1"/>
  <c r="D155" i="36"/>
  <c r="M92" i="36"/>
  <c r="M155" i="36" s="1"/>
  <c r="C170" i="36"/>
  <c r="L107" i="36"/>
  <c r="F124" i="36"/>
  <c r="O61" i="36"/>
  <c r="O124" i="36" s="1"/>
  <c r="C129" i="36"/>
  <c r="L66" i="36"/>
  <c r="S108" i="36"/>
  <c r="L171" i="36"/>
  <c r="T108" i="36"/>
  <c r="R109" i="36"/>
  <c r="R172" i="36" s="1"/>
  <c r="I172" i="36"/>
  <c r="G128" i="36"/>
  <c r="P65" i="36"/>
  <c r="P128" i="36" s="1"/>
  <c r="G126" i="36"/>
  <c r="P63" i="36"/>
  <c r="P126" i="36" s="1"/>
  <c r="D126" i="36"/>
  <c r="M63" i="36"/>
  <c r="M126" i="36" s="1"/>
  <c r="O74" i="36"/>
  <c r="O137" i="36" s="1"/>
  <c r="F137" i="36"/>
  <c r="I127" i="36"/>
  <c r="R64" i="36"/>
  <c r="R127" i="36" s="1"/>
  <c r="R63" i="36"/>
  <c r="R126" i="36" s="1"/>
  <c r="I126" i="36"/>
  <c r="F135" i="36"/>
  <c r="O72" i="36"/>
  <c r="O135" i="36" s="1"/>
  <c r="R97" i="36"/>
  <c r="R160" i="36" s="1"/>
  <c r="I160" i="36"/>
  <c r="D122" i="36"/>
  <c r="M59" i="36"/>
  <c r="M122" i="36" s="1"/>
  <c r="P98" i="36"/>
  <c r="P161" i="36" s="1"/>
  <c r="G161" i="36"/>
  <c r="F136" i="36"/>
  <c r="O73" i="36"/>
  <c r="O136" i="36" s="1"/>
  <c r="E165" i="36"/>
  <c r="N102" i="36"/>
  <c r="N165" i="36" s="1"/>
  <c r="G129" i="36"/>
  <c r="P66" i="36"/>
  <c r="P129" i="36" s="1"/>
  <c r="L70" i="36"/>
  <c r="C133" i="36"/>
  <c r="G133" i="36"/>
  <c r="P70" i="36"/>
  <c r="P133" i="36" s="1"/>
  <c r="I124" i="36"/>
  <c r="R61" i="36"/>
  <c r="R124" i="36" s="1"/>
  <c r="O66" i="36"/>
  <c r="O129" i="36" s="1"/>
  <c r="F129" i="36"/>
  <c r="D94" i="36"/>
  <c r="K94" i="36"/>
  <c r="H94" i="36"/>
  <c r="H157" i="36" s="1"/>
  <c r="H200" i="36" s="1"/>
  <c r="J94" i="36"/>
  <c r="G94" i="36"/>
  <c r="B157" i="36"/>
  <c r="F94" i="36"/>
  <c r="E94" i="36"/>
  <c r="C94" i="36"/>
  <c r="I94" i="36"/>
  <c r="F177" i="36"/>
  <c r="O114" i="36"/>
  <c r="O177" i="36" s="1"/>
  <c r="H193" i="36"/>
  <c r="P102" i="36"/>
  <c r="P165" i="36" s="1"/>
  <c r="G165" i="36"/>
  <c r="I154" i="36"/>
  <c r="R91" i="36"/>
  <c r="R154" i="36" s="1"/>
  <c r="D84" i="36"/>
  <c r="H84" i="36"/>
  <c r="H147" i="36" s="1"/>
  <c r="F84" i="36"/>
  <c r="C84" i="36"/>
  <c r="J84" i="36"/>
  <c r="I84" i="36"/>
  <c r="E84" i="36"/>
  <c r="K84" i="36"/>
  <c r="B147" i="36"/>
  <c r="G84" i="36"/>
  <c r="N65" i="36"/>
  <c r="N128" i="36" s="1"/>
  <c r="E128" i="36"/>
  <c r="E135" i="36"/>
  <c r="N72" i="36"/>
  <c r="N135" i="36" s="1"/>
  <c r="R67" i="36"/>
  <c r="R130" i="36" s="1"/>
  <c r="I130" i="36"/>
  <c r="D142" i="36"/>
  <c r="M79" i="36"/>
  <c r="M142" i="36" s="1"/>
  <c r="D160" i="36"/>
  <c r="M97" i="36"/>
  <c r="M160" i="36" s="1"/>
  <c r="I155" i="36"/>
  <c r="R92" i="36"/>
  <c r="R155" i="36" s="1"/>
  <c r="D110" i="36"/>
  <c r="K110" i="36"/>
  <c r="I110" i="36"/>
  <c r="F110" i="36"/>
  <c r="B173" i="36"/>
  <c r="J110" i="36"/>
  <c r="H110" i="36"/>
  <c r="H173" i="36" s="1"/>
  <c r="G110" i="36"/>
  <c r="E110" i="36"/>
  <c r="C110" i="36"/>
  <c r="J81" i="36"/>
  <c r="I81" i="36"/>
  <c r="C81" i="36"/>
  <c r="F81" i="36"/>
  <c r="E81" i="36"/>
  <c r="B144" i="36"/>
  <c r="H81" i="36"/>
  <c r="H144" i="36" s="1"/>
  <c r="G81" i="36"/>
  <c r="D81" i="36"/>
  <c r="K81" i="36"/>
  <c r="C169" i="36"/>
  <c r="L106" i="36"/>
  <c r="D100" i="36"/>
  <c r="H100" i="36"/>
  <c r="H163" i="36" s="1"/>
  <c r="C100" i="36"/>
  <c r="G100" i="36"/>
  <c r="F100" i="36"/>
  <c r="J100" i="36"/>
  <c r="I100" i="36"/>
  <c r="E100" i="36"/>
  <c r="B163" i="36"/>
  <c r="K100" i="36"/>
  <c r="E177" i="36"/>
  <c r="N114" i="36"/>
  <c r="N177" i="36" s="1"/>
  <c r="L74" i="36"/>
  <c r="C137" i="36"/>
  <c r="C154" i="36"/>
  <c r="L91" i="36"/>
  <c r="J85" i="36"/>
  <c r="B148" i="36"/>
  <c r="C85" i="36"/>
  <c r="D85" i="36"/>
  <c r="F85" i="36"/>
  <c r="E85" i="36"/>
  <c r="K85" i="36"/>
  <c r="I85" i="36"/>
  <c r="H85" i="36"/>
  <c r="H148" i="36" s="1"/>
  <c r="G85" i="36"/>
  <c r="E154" i="36"/>
  <c r="N91" i="36"/>
  <c r="N154" i="36" s="1"/>
  <c r="N67" i="36"/>
  <c r="N130" i="36" s="1"/>
  <c r="E130" i="36"/>
  <c r="D133" i="36"/>
  <c r="M70" i="36"/>
  <c r="M133" i="36" s="1"/>
  <c r="C124" i="36"/>
  <c r="L61" i="36"/>
  <c r="G136" i="36"/>
  <c r="P73" i="36"/>
  <c r="P136" i="36" s="1"/>
  <c r="L72" i="36"/>
  <c r="C135" i="36"/>
  <c r="G170" i="36"/>
  <c r="P107" i="36"/>
  <c r="P170" i="36" s="1"/>
  <c r="O92" i="36"/>
  <c r="O155" i="36" s="1"/>
  <c r="F155" i="36"/>
  <c r="C126" i="36"/>
  <c r="L63" i="36"/>
  <c r="I133" i="36"/>
  <c r="R70" i="36"/>
  <c r="R133" i="36" s="1"/>
  <c r="J101" i="36"/>
  <c r="C101" i="36"/>
  <c r="K101" i="36"/>
  <c r="F101" i="36"/>
  <c r="B164" i="36"/>
  <c r="E101" i="36"/>
  <c r="I101" i="36"/>
  <c r="D101" i="36"/>
  <c r="H101" i="36"/>
  <c r="H164" i="36" s="1"/>
  <c r="G101" i="36"/>
  <c r="D80" i="36"/>
  <c r="G80" i="36"/>
  <c r="C80" i="36"/>
  <c r="H80" i="36"/>
  <c r="H143" i="36" s="1"/>
  <c r="F80" i="36"/>
  <c r="B143" i="36"/>
  <c r="K80" i="36"/>
  <c r="J80" i="36"/>
  <c r="I80" i="36"/>
  <c r="E80" i="36"/>
  <c r="C122" i="36"/>
  <c r="L59" i="36"/>
  <c r="D177" i="36"/>
  <c r="M114" i="36"/>
  <c r="M177" i="36" s="1"/>
  <c r="G122" i="36"/>
  <c r="P59" i="36"/>
  <c r="P122" i="36" s="1"/>
  <c r="T58" i="36"/>
  <c r="S58" i="36"/>
  <c r="L121" i="36"/>
  <c r="E161" i="36"/>
  <c r="N98" i="36"/>
  <c r="N161" i="36" s="1"/>
  <c r="F125" i="36"/>
  <c r="O62" i="36"/>
  <c r="O125" i="36" s="1"/>
  <c r="N66" i="36"/>
  <c r="N129" i="36" s="1"/>
  <c r="E129" i="36"/>
  <c r="I136" i="36"/>
  <c r="R73" i="36"/>
  <c r="R136" i="36" s="1"/>
  <c r="F165" i="36"/>
  <c r="O102" i="36"/>
  <c r="O165" i="36" s="1"/>
  <c r="O70" i="36"/>
  <c r="O133" i="36" s="1"/>
  <c r="F133" i="36"/>
  <c r="M102" i="36"/>
  <c r="M165" i="36" s="1"/>
  <c r="D165" i="36"/>
  <c r="I142" i="36"/>
  <c r="R79" i="36"/>
  <c r="R142" i="36" s="1"/>
  <c r="C142" i="36"/>
  <c r="L79" i="36"/>
  <c r="D90" i="36"/>
  <c r="E90" i="36"/>
  <c r="B153" i="36"/>
  <c r="I90" i="36"/>
  <c r="K90" i="36"/>
  <c r="F90" i="36"/>
  <c r="C90" i="36"/>
  <c r="J90" i="36"/>
  <c r="H90" i="36"/>
  <c r="H153" i="36" s="1"/>
  <c r="G90" i="36"/>
  <c r="C136" i="36"/>
  <c r="L73" i="36"/>
  <c r="I169" i="36"/>
  <c r="R106" i="36"/>
  <c r="R169" i="36" s="1"/>
  <c r="F132" i="36"/>
  <c r="O69" i="36"/>
  <c r="O132" i="36" s="1"/>
  <c r="D120" i="36"/>
  <c r="M57" i="36"/>
  <c r="M120" i="36" s="1"/>
  <c r="I137" i="36"/>
  <c r="R74" i="36"/>
  <c r="R137" i="36" s="1"/>
  <c r="K121" i="36"/>
  <c r="J121" i="36"/>
  <c r="M98" i="36"/>
  <c r="M161" i="36" s="1"/>
  <c r="M184" i="36" s="1"/>
  <c r="D161" i="36"/>
  <c r="D184" i="36" s="1"/>
  <c r="J83" i="36"/>
  <c r="I83" i="36"/>
  <c r="F83" i="36"/>
  <c r="D83" i="36"/>
  <c r="C83" i="36"/>
  <c r="B146" i="36"/>
  <c r="H83" i="36"/>
  <c r="H146" i="36" s="1"/>
  <c r="K83" i="36"/>
  <c r="E83" i="36"/>
  <c r="G83" i="36"/>
  <c r="C130" i="36"/>
  <c r="L67" i="36"/>
  <c r="C160" i="36"/>
  <c r="L97" i="36"/>
  <c r="O97" i="36"/>
  <c r="O160" i="36" s="1"/>
  <c r="F160" i="36"/>
  <c r="E142" i="36"/>
  <c r="N79" i="36"/>
  <c r="N142" i="36" s="1"/>
  <c r="F169" i="36"/>
  <c r="O106" i="36"/>
  <c r="O169" i="36" s="1"/>
  <c r="D169" i="36"/>
  <c r="M106" i="36"/>
  <c r="M169" i="36" s="1"/>
  <c r="D88" i="36"/>
  <c r="B151" i="36"/>
  <c r="F88" i="36"/>
  <c r="I88" i="36"/>
  <c r="K88" i="36"/>
  <c r="J88" i="36"/>
  <c r="G88" i="36"/>
  <c r="E88" i="36"/>
  <c r="C88" i="36"/>
  <c r="H88" i="36"/>
  <c r="H151" i="36" s="1"/>
  <c r="H194" i="36" s="1"/>
  <c r="O109" i="36"/>
  <c r="O172" i="36" s="1"/>
  <c r="F172" i="36"/>
  <c r="G154" i="36"/>
  <c r="P91" i="36"/>
  <c r="P154" i="36" s="1"/>
  <c r="O57" i="36"/>
  <c r="O120" i="36" s="1"/>
  <c r="F120" i="36"/>
  <c r="D128" i="36"/>
  <c r="M65" i="36"/>
  <c r="M128" i="36" s="1"/>
  <c r="S69" i="36"/>
  <c r="L132" i="36"/>
  <c r="T69" i="36"/>
  <c r="P78" i="36"/>
  <c r="P141" i="36" s="1"/>
  <c r="G141" i="36"/>
  <c r="M73" i="36"/>
  <c r="M136" i="36" s="1"/>
  <c r="D136" i="36"/>
  <c r="D127" i="36"/>
  <c r="M64" i="36"/>
  <c r="M127" i="36" s="1"/>
  <c r="E77" i="36"/>
  <c r="F77" i="36"/>
  <c r="B140" i="36"/>
  <c r="K77" i="36"/>
  <c r="J77" i="36"/>
  <c r="H77" i="36"/>
  <c r="H140" i="36" s="1"/>
  <c r="H183" i="36" s="1"/>
  <c r="I77" i="36"/>
  <c r="G77" i="36"/>
  <c r="D77" i="36"/>
  <c r="C77" i="36"/>
  <c r="F130" i="36"/>
  <c r="O67" i="36"/>
  <c r="O130" i="36" s="1"/>
  <c r="C150" i="36"/>
  <c r="L87" i="36"/>
  <c r="F170" i="36"/>
  <c r="O107" i="36"/>
  <c r="O170" i="36" s="1"/>
  <c r="F142" i="36"/>
  <c r="O79" i="36"/>
  <c r="O142" i="36" s="1"/>
  <c r="G124" i="36"/>
  <c r="P61" i="36"/>
  <c r="P124" i="36" s="1"/>
  <c r="D129" i="36"/>
  <c r="M66" i="36"/>
  <c r="M129" i="36" s="1"/>
  <c r="G120" i="36"/>
  <c r="P57" i="36"/>
  <c r="P120" i="36" s="1"/>
  <c r="C172" i="36"/>
  <c r="L109" i="36"/>
  <c r="J105" i="36"/>
  <c r="I105" i="36"/>
  <c r="K105" i="36"/>
  <c r="C105" i="36"/>
  <c r="H105" i="36"/>
  <c r="H168" i="36" s="1"/>
  <c r="G105" i="36"/>
  <c r="F105" i="36"/>
  <c r="E105" i="36"/>
  <c r="B168" i="36"/>
  <c r="D105" i="36"/>
  <c r="C161" i="36"/>
  <c r="L98" i="36"/>
  <c r="N73" i="36"/>
  <c r="N136" i="36" s="1"/>
  <c r="E136" i="36"/>
  <c r="C165" i="36"/>
  <c r="L102" i="36"/>
  <c r="E133" i="36"/>
  <c r="N70" i="36"/>
  <c r="N133" i="36" s="1"/>
  <c r="B138" i="36"/>
  <c r="D86" i="36"/>
  <c r="K86" i="36"/>
  <c r="I86" i="36"/>
  <c r="H86" i="36"/>
  <c r="H149" i="36" s="1"/>
  <c r="H192" i="36" s="1"/>
  <c r="G86" i="36"/>
  <c r="F86" i="36"/>
  <c r="E86" i="36"/>
  <c r="C86" i="36"/>
  <c r="B149" i="36"/>
  <c r="J86" i="36"/>
  <c r="D171" i="36"/>
  <c r="M108" i="36"/>
  <c r="M171" i="36" s="1"/>
  <c r="J99" i="36"/>
  <c r="G99" i="36"/>
  <c r="D99" i="36"/>
  <c r="H99" i="36"/>
  <c r="H162" i="36" s="1"/>
  <c r="H185" i="36" s="1"/>
  <c r="F99" i="36"/>
  <c r="C99" i="36"/>
  <c r="B162" i="36"/>
  <c r="K99" i="36"/>
  <c r="I99" i="36"/>
  <c r="E99" i="36"/>
  <c r="R65" i="36"/>
  <c r="R128" i="36" s="1"/>
  <c r="I128" i="36"/>
  <c r="D104" i="36"/>
  <c r="C104" i="36"/>
  <c r="E104" i="36"/>
  <c r="G104" i="36"/>
  <c r="F104" i="36"/>
  <c r="B167" i="36"/>
  <c r="H104" i="36"/>
  <c r="H167" i="36" s="1"/>
  <c r="K104" i="36"/>
  <c r="J104" i="36"/>
  <c r="I104" i="36"/>
  <c r="D82" i="36"/>
  <c r="E82" i="36"/>
  <c r="J82" i="36"/>
  <c r="F82" i="36"/>
  <c r="C82" i="36"/>
  <c r="B145" i="36"/>
  <c r="K82" i="36"/>
  <c r="I82" i="36"/>
  <c r="H82" i="36"/>
  <c r="H145" i="36" s="1"/>
  <c r="H188" i="36" s="1"/>
  <c r="G82" i="36"/>
  <c r="M61" i="36"/>
  <c r="M124" i="36" s="1"/>
  <c r="D124" i="36"/>
  <c r="R72" i="36"/>
  <c r="R135" i="36" s="1"/>
  <c r="I135" i="36"/>
  <c r="E150" i="36"/>
  <c r="N87" i="36"/>
  <c r="N150" i="36" s="1"/>
  <c r="E123" i="36"/>
  <c r="N60" i="36"/>
  <c r="N123" i="36" s="1"/>
  <c r="S123" i="36" s="1"/>
  <c r="C127" i="36"/>
  <c r="L64" i="36"/>
  <c r="I161" i="36"/>
  <c r="R98" i="36"/>
  <c r="R161" i="36" s="1"/>
  <c r="D112" i="36"/>
  <c r="K112" i="36"/>
  <c r="I112" i="36"/>
  <c r="J112" i="36"/>
  <c r="B175" i="36"/>
  <c r="G112" i="36"/>
  <c r="F112" i="36"/>
  <c r="E112" i="36"/>
  <c r="H112" i="36"/>
  <c r="H175" i="36" s="1"/>
  <c r="H198" i="36" s="1"/>
  <c r="C112" i="36"/>
  <c r="P92" i="36"/>
  <c r="P155" i="36" s="1"/>
  <c r="G155" i="36"/>
  <c r="I150" i="36"/>
  <c r="R87" i="36"/>
  <c r="R150" i="36" s="1"/>
  <c r="R66" i="36"/>
  <c r="R129" i="36" s="1"/>
  <c r="I129" i="36"/>
  <c r="E120" i="36"/>
  <c r="N57" i="36"/>
  <c r="N120" i="36" s="1"/>
  <c r="I177" i="36"/>
  <c r="R114" i="36"/>
  <c r="R177" i="36" s="1"/>
  <c r="M91" i="36"/>
  <c r="M154" i="36" s="1"/>
  <c r="D154" i="36"/>
  <c r="J113" i="36"/>
  <c r="I113" i="36"/>
  <c r="B176" i="36"/>
  <c r="H113" i="36"/>
  <c r="H176" i="36" s="1"/>
  <c r="G113" i="36"/>
  <c r="C113" i="36"/>
  <c r="F113" i="36"/>
  <c r="K113" i="36"/>
  <c r="E113" i="36"/>
  <c r="D113" i="36"/>
  <c r="F150" i="36"/>
  <c r="O87" i="36"/>
  <c r="O150" i="36" s="1"/>
  <c r="I132" i="36"/>
  <c r="R69" i="36"/>
  <c r="R132" i="36" s="1"/>
  <c r="E122" i="36"/>
  <c r="N59" i="36"/>
  <c r="N122" i="36" s="1"/>
  <c r="Q205" i="36"/>
  <c r="H39" i="36" s="1"/>
  <c r="Q203" i="36"/>
  <c r="C141" i="36"/>
  <c r="C184" i="36" s="1"/>
  <c r="L78" i="36"/>
  <c r="R62" i="36"/>
  <c r="R125" i="36" s="1"/>
  <c r="I125" i="36"/>
  <c r="R78" i="36"/>
  <c r="R141" i="36" s="1"/>
  <c r="I141" i="36"/>
  <c r="M67" i="36"/>
  <c r="M130" i="36" s="1"/>
  <c r="D130" i="36"/>
  <c r="L92" i="36"/>
  <c r="C155" i="36"/>
  <c r="E126" i="36"/>
  <c r="N63" i="36"/>
  <c r="N126" i="36" s="1"/>
  <c r="E155" i="36"/>
  <c r="N92" i="36"/>
  <c r="N155" i="36" s="1"/>
  <c r="M107" i="36"/>
  <c r="M170" i="36" s="1"/>
  <c r="D170" i="36"/>
  <c r="I170" i="36"/>
  <c r="R107" i="36"/>
  <c r="R170" i="36" s="1"/>
  <c r="T62" i="36"/>
  <c r="S62" i="36"/>
  <c r="L125" i="36"/>
  <c r="N68" i="36"/>
  <c r="N131" i="36" s="1"/>
  <c r="E131" i="36"/>
  <c r="J89" i="36"/>
  <c r="B152" i="36"/>
  <c r="I89" i="36"/>
  <c r="C89" i="36"/>
  <c r="G89" i="36"/>
  <c r="E89" i="36"/>
  <c r="F89" i="36"/>
  <c r="K89" i="36"/>
  <c r="H89" i="36"/>
  <c r="H152" i="36" s="1"/>
  <c r="H195" i="36" s="1"/>
  <c r="D89" i="36"/>
  <c r="C177" i="36"/>
  <c r="L114" i="36"/>
  <c r="J131" i="36"/>
  <c r="K131" i="36"/>
  <c r="D137" i="36"/>
  <c r="M74" i="36"/>
  <c r="M137" i="36" s="1"/>
  <c r="G135" i="36"/>
  <c r="P72" i="36"/>
  <c r="P135" i="36" s="1"/>
  <c r="E125" i="36"/>
  <c r="N62" i="36"/>
  <c r="N125" i="36" s="1"/>
  <c r="F141" i="36"/>
  <c r="F184" i="36" s="1"/>
  <c r="O78" i="36"/>
  <c r="O141" i="36" s="1"/>
  <c r="D150" i="36"/>
  <c r="M87" i="36"/>
  <c r="M150" i="36" s="1"/>
  <c r="G142" i="36"/>
  <c r="P79" i="36"/>
  <c r="P142" i="36" s="1"/>
  <c r="B158" i="36"/>
  <c r="J111" i="36"/>
  <c r="F111" i="36"/>
  <c r="E111" i="36"/>
  <c r="B174" i="36"/>
  <c r="K111" i="36"/>
  <c r="I111" i="36"/>
  <c r="H111" i="36"/>
  <c r="H174" i="36" s="1"/>
  <c r="H197" i="36" s="1"/>
  <c r="G111" i="36"/>
  <c r="C111" i="36"/>
  <c r="D111" i="36"/>
  <c r="P114" i="36"/>
  <c r="P177" i="36" s="1"/>
  <c r="G177" i="36"/>
  <c r="F154" i="36"/>
  <c r="O91" i="36"/>
  <c r="O154" i="36" s="1"/>
  <c r="C120" i="36"/>
  <c r="L57" i="36"/>
  <c r="C128" i="36"/>
  <c r="L65" i="36"/>
  <c r="P74" i="36"/>
  <c r="P137" i="36" s="1"/>
  <c r="G137" i="36"/>
  <c r="E141" i="36"/>
  <c r="N78" i="36"/>
  <c r="N141" i="36" s="1"/>
  <c r="N184" i="36" s="1"/>
  <c r="J93" i="36"/>
  <c r="C93" i="36"/>
  <c r="K93" i="36"/>
  <c r="H93" i="36"/>
  <c r="H156" i="36" s="1"/>
  <c r="B156" i="36"/>
  <c r="I93" i="36"/>
  <c r="E93" i="36"/>
  <c r="D93" i="36"/>
  <c r="F93" i="36"/>
  <c r="G93" i="36"/>
  <c r="E170" i="36"/>
  <c r="N107" i="36"/>
  <c r="N170" i="36" s="1"/>
  <c r="N97" i="36"/>
  <c r="N160" i="36" s="1"/>
  <c r="E160" i="36"/>
  <c r="P87" i="36"/>
  <c r="P150" i="36" s="1"/>
  <c r="G150" i="36"/>
  <c r="G193" i="36" s="1"/>
  <c r="E124" i="36"/>
  <c r="N61" i="36"/>
  <c r="N124" i="36" s="1"/>
  <c r="P106" i="36"/>
  <c r="P169" i="36" s="1"/>
  <c r="G169" i="36"/>
  <c r="D10" i="35"/>
  <c r="R6" i="35"/>
  <c r="H3" i="5"/>
  <c r="B181" i="3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Z38" i="36"/>
  <c r="Z50" i="36"/>
  <c r="AT59" i="36"/>
  <c r="AI37" i="36"/>
  <c r="AB61" i="36"/>
  <c r="AE51" i="36"/>
  <c r="AR53" i="36"/>
  <c r="AR66" i="36"/>
  <c r="AD40" i="36"/>
  <c r="AQ71" i="36"/>
  <c r="AS70" i="36"/>
  <c r="AB50" i="36"/>
  <c r="AM69" i="36"/>
  <c r="AG72" i="36"/>
  <c r="AB51" i="36"/>
  <c r="AI67" i="36"/>
  <c r="AL40" i="36"/>
  <c r="AT60" i="36"/>
  <c r="AD66" i="36"/>
  <c r="Z53" i="36"/>
  <c r="AE39" i="36"/>
  <c r="AL49" i="36"/>
  <c r="AQ66" i="36"/>
  <c r="AS51" i="36"/>
  <c r="AT38" i="36"/>
  <c r="AE52" i="36"/>
  <c r="AA69" i="36"/>
  <c r="AU54" i="36"/>
  <c r="AM49" i="36"/>
  <c r="Z37" i="36"/>
  <c r="AC67" i="36"/>
  <c r="AO70" i="36"/>
  <c r="AS53" i="36"/>
  <c r="AW59" i="36"/>
  <c r="AJ62" i="36"/>
  <c r="AB63" i="36"/>
  <c r="AH57" i="36"/>
  <c r="AO62" i="36"/>
  <c r="AL50" i="36"/>
  <c r="AA41" i="36"/>
  <c r="AU38" i="36"/>
  <c r="AU67" i="36"/>
  <c r="AQ62" i="36"/>
  <c r="AP57" i="36"/>
  <c r="AU56" i="36"/>
  <c r="AM63" i="36"/>
  <c r="AF66" i="36"/>
  <c r="AY50" i="36"/>
  <c r="AE66" i="36"/>
  <c r="AC61" i="36"/>
  <c r="AV51" i="36"/>
  <c r="AO61" i="36"/>
  <c r="AY39" i="36"/>
  <c r="AO68" i="36"/>
  <c r="AP56" i="36"/>
  <c r="AS48" i="36"/>
  <c r="AD50" i="36"/>
  <c r="AQ50" i="36"/>
  <c r="AN54" i="36"/>
  <c r="AK40" i="36"/>
  <c r="AL52" i="36"/>
  <c r="AX41" i="36"/>
  <c r="AT67" i="36"/>
  <c r="Z59" i="36"/>
  <c r="AE50" i="36"/>
  <c r="AV71" i="36"/>
  <c r="AW57" i="36"/>
  <c r="AA59" i="36"/>
  <c r="AY41" i="36"/>
  <c r="AX60" i="36"/>
  <c r="AR50" i="36"/>
  <c r="AK66" i="36"/>
  <c r="AT49" i="36"/>
  <c r="AJ51" i="36"/>
  <c r="AW48" i="36"/>
  <c r="AA48" i="36"/>
  <c r="AR70" i="36"/>
  <c r="Z48" i="36"/>
  <c r="AA71" i="36"/>
  <c r="AA37" i="36"/>
  <c r="AS61" i="36"/>
  <c r="AS38" i="36"/>
  <c r="AX70" i="36"/>
  <c r="AX48" i="36"/>
  <c r="AY70" i="36"/>
  <c r="AR67" i="36"/>
  <c r="AR48" i="36"/>
  <c r="AI50" i="36"/>
  <c r="AG61" i="36"/>
  <c r="AA57" i="36"/>
  <c r="AB53" i="36"/>
  <c r="AA61" i="36"/>
  <c r="Z69" i="36"/>
  <c r="AD68" i="36"/>
  <c r="Z49" i="36"/>
  <c r="AY49" i="36"/>
  <c r="AS68" i="36"/>
  <c r="AJ69" i="36"/>
  <c r="AY67" i="36"/>
  <c r="AY66" i="36"/>
  <c r="AN41" i="36"/>
  <c r="AT48" i="36"/>
  <c r="AH67" i="36"/>
  <c r="AW53" i="36"/>
  <c r="AI53" i="36"/>
  <c r="AF70" i="36"/>
  <c r="AO67" i="36"/>
  <c r="AA56" i="36"/>
  <c r="AL37" i="36"/>
  <c r="AF41" i="36"/>
  <c r="AK61" i="36"/>
  <c r="AW40" i="36"/>
  <c r="AI40" i="36"/>
  <c r="AW41" i="36"/>
  <c r="AE67" i="36"/>
  <c r="AL41" i="36"/>
  <c r="AC47" i="36"/>
  <c r="AH53" i="36"/>
  <c r="AC41" i="36"/>
  <c r="AS56" i="36"/>
  <c r="AL38" i="36"/>
  <c r="AW60" i="36"/>
  <c r="AC56" i="36"/>
  <c r="AY48" i="36"/>
  <c r="AV37" i="36"/>
  <c r="AV47" i="36"/>
  <c r="AX51" i="36"/>
  <c r="AE71" i="36"/>
  <c r="AH49" i="36"/>
  <c r="AC60" i="36"/>
  <c r="AY61" i="36"/>
  <c r="AN57" i="36"/>
  <c r="AO48" i="36"/>
  <c r="AS59" i="36"/>
  <c r="AF49" i="36"/>
  <c r="AP54" i="36"/>
  <c r="AQ68" i="36"/>
  <c r="AJ60" i="36"/>
  <c r="AO47" i="36"/>
  <c r="AE68" i="36"/>
  <c r="AQ56" i="36"/>
  <c r="AH62" i="36"/>
  <c r="AP41" i="36"/>
  <c r="AD59" i="36"/>
  <c r="AV68" i="36"/>
  <c r="AB57" i="36"/>
  <c r="AM67" i="36"/>
  <c r="AB54" i="36"/>
  <c r="AX67" i="36"/>
  <c r="AN53" i="36"/>
  <c r="AI38" i="36"/>
  <c r="AI69" i="36"/>
  <c r="AR63" i="36"/>
  <c r="AH39" i="36"/>
  <c r="AD56" i="36"/>
  <c r="AK59" i="36"/>
  <c r="AH54" i="36"/>
  <c r="AL63" i="36"/>
  <c r="AH50" i="36"/>
  <c r="AD63" i="36"/>
  <c r="AO57" i="36"/>
  <c r="AN60" i="36"/>
  <c r="AS49" i="36"/>
  <c r="AF47" i="36"/>
  <c r="AG51" i="36"/>
  <c r="AY59" i="36"/>
  <c r="AK62" i="36"/>
  <c r="AF40" i="36"/>
  <c r="AP52" i="36"/>
  <c r="AT56" i="36"/>
  <c r="AW52" i="36"/>
  <c r="AI39" i="36"/>
  <c r="AB70" i="36"/>
  <c r="AU62" i="36"/>
  <c r="AC51" i="36"/>
  <c r="AF63" i="36"/>
  <c r="AO50" i="36"/>
  <c r="AQ48" i="36"/>
  <c r="AM40" i="36"/>
  <c r="AB47" i="36"/>
  <c r="AF69" i="36"/>
  <c r="AG40" i="36"/>
  <c r="AL60" i="36"/>
  <c r="AM68" i="36"/>
  <c r="AF53" i="36"/>
  <c r="Z72" i="36"/>
  <c r="AN68" i="36"/>
  <c r="AU41" i="36"/>
  <c r="AK48" i="36"/>
  <c r="AC66" i="36"/>
  <c r="AT63" i="36"/>
  <c r="AT40" i="36"/>
  <c r="AN39" i="36"/>
  <c r="AQ63" i="36"/>
  <c r="AE40" i="36"/>
  <c r="AY47" i="36"/>
  <c r="AK72" i="36"/>
  <c r="AX39" i="36"/>
  <c r="AG66" i="36"/>
  <c r="AH66" i="36"/>
  <c r="AD69" i="36"/>
  <c r="Z70" i="36"/>
  <c r="AI51" i="36"/>
  <c r="AN48" i="36"/>
  <c r="AG57" i="36"/>
  <c r="Z52" i="36"/>
  <c r="AO60" i="36"/>
  <c r="AG39" i="36"/>
  <c r="AL57" i="36"/>
  <c r="AO40" i="36"/>
  <c r="AQ47" i="36"/>
  <c r="AK71" i="36"/>
  <c r="AF51" i="36"/>
  <c r="AX50" i="36"/>
  <c r="AB66" i="36"/>
  <c r="Z62" i="36"/>
  <c r="AL59" i="36"/>
  <c r="AE56" i="36"/>
  <c r="AJ56" i="36"/>
  <c r="AG59" i="36"/>
  <c r="AR38" i="36"/>
  <c r="AE63" i="36"/>
  <c r="AH37" i="36"/>
  <c r="AK52" i="36"/>
  <c r="AP48" i="36"/>
  <c r="AD72" i="36"/>
  <c r="AV59" i="36"/>
  <c r="AD51" i="36"/>
  <c r="AG68" i="36"/>
  <c r="AW47" i="36"/>
  <c r="AK63" i="36"/>
  <c r="AJ61" i="36"/>
  <c r="AS67" i="36"/>
  <c r="AM53" i="36"/>
  <c r="AU66" i="36"/>
  <c r="AW70" i="36"/>
  <c r="AP37" i="36"/>
  <c r="AF59" i="36"/>
  <c r="AG56" i="36"/>
  <c r="AU70" i="36"/>
  <c r="AB68" i="36"/>
  <c r="AX63" i="36"/>
  <c r="AK70" i="36"/>
  <c r="AW67" i="36"/>
  <c r="Z40" i="36"/>
  <c r="AT41" i="36"/>
  <c r="AQ57" i="36"/>
  <c r="AM66" i="36"/>
  <c r="AR49" i="36"/>
  <c r="AU59" i="36"/>
  <c r="AI63" i="36"/>
  <c r="AE69" i="36"/>
  <c r="AO56" i="36"/>
  <c r="AY51" i="36"/>
  <c r="AR59" i="36"/>
  <c r="AY69" i="36"/>
  <c r="AQ41" i="36"/>
  <c r="AC50" i="36"/>
  <c r="AG48" i="36"/>
  <c r="AB40" i="36"/>
  <c r="AM56" i="36"/>
  <c r="AS69" i="36"/>
  <c r="AU68" i="36"/>
  <c r="AB38" i="36"/>
  <c r="AC71" i="36"/>
  <c r="AC48" i="36"/>
  <c r="AR61" i="36"/>
  <c r="AV60" i="36"/>
  <c r="AV41" i="36"/>
  <c r="AV49" i="36"/>
  <c r="AN61" i="36"/>
  <c r="AJ71" i="36"/>
  <c r="AJ41" i="36"/>
  <c r="AU72" i="36"/>
  <c r="AY72" i="36"/>
  <c r="AW68" i="36"/>
  <c r="AO52" i="36"/>
  <c r="AC69" i="36"/>
  <c r="AI57" i="36"/>
  <c r="AL54" i="36"/>
  <c r="AJ63" i="36"/>
  <c r="AX72" i="36"/>
  <c r="AS47" i="36"/>
  <c r="AP71" i="36"/>
  <c r="AG53" i="36"/>
  <c r="AD52" i="36"/>
  <c r="AJ38" i="36"/>
  <c r="AR62" i="36"/>
  <c r="AX59" i="36"/>
  <c r="AJ68" i="36"/>
  <c r="AD62" i="36"/>
  <c r="AN59" i="36"/>
  <c r="AE72" i="36"/>
  <c r="AU48" i="36"/>
  <c r="AL39" i="36"/>
  <c r="AB52" i="36"/>
  <c r="AQ69" i="36"/>
  <c r="AB72" i="36"/>
  <c r="AU49" i="36"/>
  <c r="AT71" i="36"/>
  <c r="AV61" i="36"/>
  <c r="AK47" i="36"/>
  <c r="AC40" i="36"/>
  <c r="AP49" i="36"/>
  <c r="AF50" i="36"/>
  <c r="AC57" i="36"/>
  <c r="AH40" i="36"/>
  <c r="AK51" i="36"/>
  <c r="AX57" i="36"/>
  <c r="AU47" i="36"/>
  <c r="Z67" i="36"/>
  <c r="AU61" i="36"/>
  <c r="AV63" i="36"/>
  <c r="AF38" i="36"/>
  <c r="Z54" i="36"/>
  <c r="AB41" i="36"/>
  <c r="AE54" i="36"/>
  <c r="AG63" i="36"/>
  <c r="AH41" i="36"/>
  <c r="AI70" i="36"/>
  <c r="AC59" i="36"/>
  <c r="AT52" i="36"/>
  <c r="AL61" i="36"/>
  <c r="AX56" i="36"/>
  <c r="AI68" i="36"/>
  <c r="AR69" i="36"/>
  <c r="AG47" i="36"/>
  <c r="AA63" i="36"/>
  <c r="AD54" i="36"/>
  <c r="AD71" i="36"/>
  <c r="AI56" i="36"/>
  <c r="AL62" i="36"/>
  <c r="AO59" i="36"/>
  <c r="AL69" i="36"/>
  <c r="AD39" i="36"/>
  <c r="AS72" i="36"/>
  <c r="AV56" i="36"/>
  <c r="AT62" i="36"/>
  <c r="AF61" i="36"/>
  <c r="AU37" i="36"/>
  <c r="AS52" i="36"/>
  <c r="AH48" i="36"/>
  <c r="AD41" i="36"/>
  <c r="AU53" i="36"/>
  <c r="AB49" i="36"/>
  <c r="AR37" i="36"/>
  <c r="AN38" i="36"/>
  <c r="AA54" i="36"/>
  <c r="AB69" i="36"/>
  <c r="Z68" i="36"/>
  <c r="AP50" i="36"/>
  <c r="AN67" i="36"/>
  <c r="AJ66" i="36"/>
  <c r="AU51" i="36"/>
  <c r="AM60" i="36"/>
  <c r="AT70" i="36"/>
  <c r="AT51" i="36"/>
  <c r="AI59" i="36"/>
  <c r="AC54" i="36"/>
  <c r="AY40" i="36"/>
  <c r="AR54" i="36"/>
  <c r="AT53" i="36"/>
  <c r="AJ37" i="36"/>
  <c r="AM71" i="36"/>
  <c r="AW62" i="36"/>
  <c r="AJ72" i="36"/>
  <c r="AC53" i="36"/>
  <c r="AL53" i="36"/>
  <c r="AQ38" i="36"/>
  <c r="Z66" i="36"/>
  <c r="AP60" i="36"/>
  <c r="AA68" i="36"/>
  <c r="AJ40" i="36"/>
  <c r="AJ48" i="36"/>
  <c r="AV39" i="36"/>
  <c r="AT68" i="36"/>
  <c r="AM62" i="36"/>
  <c r="AW69" i="36"/>
  <c r="AF57" i="36"/>
  <c r="AK54" i="36"/>
  <c r="AM41" i="36"/>
  <c r="AH71" i="36"/>
  <c r="AD49" i="36"/>
  <c r="AX38" i="36"/>
  <c r="AF54" i="36"/>
  <c r="AV50" i="36"/>
  <c r="AP47" i="36"/>
  <c r="AJ57" i="36"/>
  <c r="AQ67" i="36"/>
  <c r="AF39" i="36"/>
  <c r="AY57" i="36"/>
  <c r="AD61" i="36"/>
  <c r="AW54" i="36"/>
  <c r="AM48" i="36"/>
  <c r="AP63" i="36"/>
  <c r="AG60" i="36"/>
  <c r="AE47" i="36"/>
  <c r="AG38" i="36"/>
  <c r="AW39" i="36"/>
  <c r="AO72" i="36"/>
  <c r="AO41" i="36"/>
  <c r="AI48" i="36"/>
  <c r="AN47" i="36"/>
  <c r="AK68" i="36"/>
  <c r="AL68" i="36"/>
  <c r="AO69" i="36"/>
  <c r="AU57" i="36"/>
  <c r="AW56" i="36"/>
  <c r="AA67" i="36"/>
  <c r="AT54" i="36"/>
  <c r="AU60" i="36"/>
  <c r="AP72" i="36"/>
  <c r="AV53" i="36"/>
  <c r="AY54" i="36"/>
  <c r="AP40" i="36"/>
  <c r="AM72" i="36"/>
  <c r="AS41" i="36"/>
  <c r="AJ47" i="36"/>
  <c r="AV72" i="36"/>
  <c r="AM59" i="36"/>
  <c r="AY53" i="36"/>
  <c r="AO37" i="36"/>
  <c r="AE48" i="36"/>
  <c r="AN71" i="36"/>
  <c r="AS40" i="36"/>
  <c r="Z41" i="36"/>
  <c r="AC68" i="36"/>
  <c r="AN49" i="36"/>
  <c r="AL72" i="36"/>
  <c r="AK41" i="36"/>
  <c r="AV40" i="36"/>
  <c r="AQ39" i="36"/>
  <c r="AM54" i="36"/>
  <c r="AI54" i="36"/>
  <c r="Z63" i="36"/>
  <c r="AK49" i="36"/>
  <c r="AR40" i="36"/>
  <c r="AH38" i="36"/>
  <c r="AL51" i="36"/>
  <c r="AT66" i="36"/>
  <c r="AD67" i="36"/>
  <c r="AV38" i="36"/>
  <c r="AF37" i="36"/>
  <c r="AG62" i="36"/>
  <c r="AU52" i="36"/>
  <c r="AT57" i="36"/>
  <c r="AO53" i="36"/>
  <c r="AM37" i="36"/>
  <c r="AT50" i="36"/>
  <c r="AS60" i="36"/>
  <c r="AH51" i="36"/>
  <c r="AB56" i="36"/>
  <c r="Z56" i="36"/>
  <c r="AN69" i="36"/>
  <c r="AI61" i="36"/>
  <c r="AN63" i="36"/>
  <c r="AH52" i="36"/>
  <c r="AX66" i="36"/>
  <c r="AN70" i="36"/>
  <c r="AA70" i="36"/>
  <c r="AK53" i="36"/>
  <c r="AF48" i="36"/>
  <c r="AW66" i="36"/>
  <c r="AK69" i="36"/>
  <c r="AJ59" i="36"/>
  <c r="AY62" i="36"/>
  <c r="AX37" i="36"/>
  <c r="AP53" i="36"/>
  <c r="AQ70" i="36"/>
  <c r="AQ37" i="36"/>
  <c r="AF72" i="36"/>
  <c r="AM51" i="36"/>
  <c r="AE60" i="36"/>
  <c r="AV62" i="36"/>
  <c r="AW51" i="36"/>
  <c r="AY63" i="36"/>
  <c r="AB71" i="36"/>
  <c r="AC39" i="36"/>
  <c r="AA52" i="36"/>
  <c r="AH56" i="36"/>
  <c r="Z47" i="36"/>
  <c r="AS71" i="36"/>
  <c r="AD70" i="36"/>
  <c r="AM61" i="36"/>
  <c r="AL67" i="36"/>
  <c r="AK56" i="36"/>
  <c r="AT69" i="36"/>
  <c r="AU63" i="36"/>
  <c r="AQ54" i="36"/>
  <c r="AK37" i="36"/>
  <c r="AA51" i="36"/>
  <c r="AO63" i="36"/>
  <c r="AD48" i="36"/>
  <c r="AW71" i="36"/>
  <c r="AS37" i="36"/>
  <c r="AO49" i="36"/>
  <c r="AI60" i="36"/>
  <c r="AR71" i="36"/>
  <c r="AJ49" i="36"/>
  <c r="AV67" i="36"/>
  <c r="AR41" i="36"/>
  <c r="AB59" i="36"/>
  <c r="AG69" i="36"/>
  <c r="AM38" i="36"/>
  <c r="AV54" i="36"/>
  <c r="AP51" i="36"/>
  <c r="AR47" i="36"/>
  <c r="AM47" i="36"/>
  <c r="AR72" i="36"/>
  <c r="AQ52" i="36"/>
  <c r="AN40" i="36"/>
  <c r="AJ52" i="36"/>
  <c r="AW61" i="36"/>
  <c r="AQ49" i="36"/>
  <c r="AP59" i="36"/>
  <c r="AI72" i="36"/>
  <c r="AX68" i="36"/>
  <c r="AG70" i="36"/>
  <c r="AJ53" i="36"/>
  <c r="AP62" i="36"/>
  <c r="AD57" i="36"/>
  <c r="AG52" i="36"/>
  <c r="AU39" i="36"/>
  <c r="Z57" i="36"/>
  <c r="AF60" i="36"/>
  <c r="AF68" i="36"/>
  <c r="AJ70" i="36"/>
  <c r="AB48" i="36"/>
  <c r="AO39" i="36"/>
  <c r="AM70" i="36"/>
  <c r="AT47" i="36"/>
  <c r="AO38" i="36"/>
  <c r="AR60" i="36"/>
  <c r="AO51" i="36"/>
  <c r="AO54" i="36"/>
  <c r="AB37" i="36"/>
  <c r="AE59" i="36"/>
  <c r="AM50" i="36"/>
  <c r="AL70" i="36"/>
  <c r="AL56" i="36"/>
  <c r="AX61" i="36"/>
  <c r="AA50" i="36"/>
  <c r="AF71" i="36"/>
  <c r="AY60" i="36"/>
  <c r="AV66" i="36"/>
  <c r="AC70" i="36"/>
  <c r="AG67" i="36"/>
  <c r="AE49" i="36"/>
  <c r="AP67" i="36"/>
  <c r="Z60" i="36"/>
  <c r="AM52" i="36"/>
  <c r="AH68" i="36"/>
  <c r="AH47" i="36"/>
  <c r="AV69" i="36"/>
  <c r="Z71" i="36"/>
  <c r="AA38" i="36"/>
  <c r="AC38" i="36"/>
  <c r="AR51" i="36"/>
  <c r="AW49" i="36"/>
  <c r="AH61" i="36"/>
  <c r="AG71" i="36"/>
  <c r="AH60" i="36"/>
  <c r="AS54" i="36"/>
  <c r="AM39" i="36"/>
  <c r="AA72" i="36"/>
  <c r="AF67" i="36"/>
  <c r="AE37" i="36"/>
  <c r="AP61" i="36"/>
  <c r="Z61" i="36"/>
  <c r="AT39" i="36"/>
  <c r="AS66" i="36"/>
  <c r="AT72" i="36"/>
  <c r="AI52" i="36"/>
  <c r="AN37" i="36"/>
  <c r="AI62" i="36"/>
  <c r="AT37" i="36"/>
  <c r="AC49" i="36"/>
  <c r="AA60" i="36"/>
  <c r="AQ51" i="36"/>
  <c r="AE61" i="36"/>
  <c r="AY56" i="36"/>
  <c r="AV70" i="36"/>
  <c r="AP38" i="36"/>
  <c r="AY68" i="36"/>
  <c r="AC37" i="36"/>
  <c r="AW72" i="36"/>
  <c r="AU71" i="36"/>
  <c r="AE70" i="36"/>
  <c r="AP68" i="36"/>
  <c r="AP69" i="36"/>
  <c r="AX49" i="36"/>
  <c r="AA66" i="36"/>
  <c r="AH70" i="36"/>
  <c r="AP66" i="36"/>
  <c r="Z39" i="36"/>
  <c r="AG50" i="36"/>
  <c r="AC4" i="35"/>
  <c r="AM57" i="36"/>
  <c r="AR39" i="36"/>
  <c r="AC72" i="36"/>
  <c r="AV48" i="36"/>
  <c r="AQ60" i="36"/>
  <c r="AB60" i="36"/>
  <c r="AH69" i="36"/>
  <c r="AJ50" i="36"/>
  <c r="AA40" i="36"/>
  <c r="AX71" i="36"/>
  <c r="AI71" i="36"/>
  <c r="AK67" i="36"/>
  <c r="AU40" i="36"/>
  <c r="AV57" i="36"/>
  <c r="AD47" i="36"/>
  <c r="AB67" i="36"/>
  <c r="AY71" i="36"/>
  <c r="AF62" i="36"/>
  <c r="AB39" i="36"/>
  <c r="AO66" i="36"/>
  <c r="AS39" i="36"/>
  <c r="AA49" i="36"/>
  <c r="AE57" i="36"/>
  <c r="AB62" i="36"/>
  <c r="AN62" i="36"/>
  <c r="AR56" i="36"/>
  <c r="AP70" i="36"/>
  <c r="AH63" i="36"/>
  <c r="AN51" i="36"/>
  <c r="AN72" i="36"/>
  <c r="AD53" i="36"/>
  <c r="AL48" i="36"/>
  <c r="AG37" i="36"/>
  <c r="AE38" i="36"/>
  <c r="AY37" i="36"/>
  <c r="AU69" i="36"/>
  <c r="AG49" i="36"/>
  <c r="AW50" i="36"/>
  <c r="AC63" i="36"/>
  <c r="AS62" i="36"/>
  <c r="AH72" i="36"/>
  <c r="AI47" i="36"/>
  <c r="AC5" i="35"/>
  <c r="AC52" i="36"/>
  <c r="AI41" i="36"/>
  <c r="AD38" i="36"/>
  <c r="AL71" i="36"/>
  <c r="AK60" i="36"/>
  <c r="AH59" i="36"/>
  <c r="AL47" i="36"/>
  <c r="AN66" i="36"/>
  <c r="AJ39" i="36"/>
  <c r="AA39" i="36"/>
  <c r="AN50" i="36"/>
  <c r="AY52" i="36"/>
  <c r="AW63" i="36"/>
  <c r="Z51" i="36"/>
  <c r="AA47" i="36"/>
  <c r="AD60" i="36"/>
  <c r="AX62" i="36"/>
  <c r="AU50" i="36"/>
  <c r="AF56" i="36"/>
  <c r="AQ53" i="36"/>
  <c r="AI66" i="36"/>
  <c r="AI49" i="36"/>
  <c r="AK50" i="36"/>
  <c r="AW37" i="36"/>
  <c r="AS50" i="36"/>
  <c r="AD37" i="36"/>
  <c r="AV52" i="36"/>
  <c r="AO71" i="36"/>
  <c r="AQ59" i="36"/>
  <c r="AY38" i="36"/>
  <c r="AS63" i="36"/>
  <c r="AS57" i="36"/>
  <c r="AX69" i="36"/>
  <c r="AQ61" i="36"/>
  <c r="AX52" i="36"/>
  <c r="AX47" i="36"/>
  <c r="AK57" i="36"/>
  <c r="AW38" i="36"/>
  <c r="AG54" i="36"/>
  <c r="AA53" i="36"/>
  <c r="AX40" i="36"/>
  <c r="AG41" i="36"/>
  <c r="AP39" i="36"/>
  <c r="AE53" i="36"/>
  <c r="AK39" i="36"/>
  <c r="AR57" i="36"/>
  <c r="AK38" i="36"/>
  <c r="AC62" i="36"/>
  <c r="AR68" i="36"/>
  <c r="AE62" i="36"/>
  <c r="AQ72" i="36"/>
  <c r="AL66" i="36"/>
  <c r="AE41" i="36"/>
  <c r="AX53" i="36"/>
  <c r="AN56" i="36"/>
  <c r="AX54" i="36"/>
  <c r="AT61" i="36"/>
  <c r="AF52" i="36"/>
  <c r="AN52" i="36"/>
  <c r="AJ54" i="36"/>
  <c r="AR52" i="36"/>
  <c r="AQ40" i="36"/>
  <c r="AJ67" i="36"/>
  <c r="AA62" i="36"/>
  <c r="S134" i="36" l="1"/>
  <c r="K171" i="36"/>
  <c r="O184" i="36"/>
  <c r="H191" i="36"/>
  <c r="K125" i="36"/>
  <c r="H199" i="36"/>
  <c r="T123" i="36"/>
  <c r="H186" i="36"/>
  <c r="H196" i="36"/>
  <c r="E184" i="36"/>
  <c r="D193" i="36"/>
  <c r="M193" i="36"/>
  <c r="H189" i="36"/>
  <c r="E193" i="36"/>
  <c r="P193" i="36"/>
  <c r="F96" i="36"/>
  <c r="G56" i="36"/>
  <c r="E56" i="36"/>
  <c r="C96" i="36"/>
  <c r="C76" i="36"/>
  <c r="I56" i="36"/>
  <c r="C56" i="36"/>
  <c r="C119" i="36" s="1"/>
  <c r="D96" i="36"/>
  <c r="E96" i="36"/>
  <c r="D76" i="36"/>
  <c r="F56" i="36"/>
  <c r="E76" i="36"/>
  <c r="I96" i="36"/>
  <c r="D56" i="36"/>
  <c r="H76" i="36"/>
  <c r="H139" i="36" s="1"/>
  <c r="H56" i="36"/>
  <c r="H119" i="36" s="1"/>
  <c r="H96" i="36"/>
  <c r="H159" i="36" s="1"/>
  <c r="F76" i="36"/>
  <c r="J56" i="36"/>
  <c r="G76" i="36"/>
  <c r="G96" i="36"/>
  <c r="I76" i="36"/>
  <c r="G75" i="36"/>
  <c r="AM65" i="36"/>
  <c r="AM64" i="36"/>
  <c r="AL55" i="36"/>
  <c r="AO55" i="36"/>
  <c r="AR65" i="36"/>
  <c r="AR64" i="36"/>
  <c r="AE74" i="36"/>
  <c r="AE73" i="36"/>
  <c r="AM55" i="36"/>
  <c r="AL64" i="36"/>
  <c r="AL65" i="36"/>
  <c r="E75" i="36"/>
  <c r="Z55" i="36"/>
  <c r="K55" i="36" s="1"/>
  <c r="C55" i="36"/>
  <c r="C118" i="36" s="1"/>
  <c r="E55" i="36"/>
  <c r="Z65" i="36"/>
  <c r="K75" i="36" s="1"/>
  <c r="Z64" i="36"/>
  <c r="J75" i="36" s="1"/>
  <c r="C75" i="36"/>
  <c r="I75" i="36"/>
  <c r="AH74" i="36"/>
  <c r="AH73" i="36"/>
  <c r="AW65" i="36"/>
  <c r="AW64" i="36"/>
  <c r="AU73" i="36"/>
  <c r="AU74" i="36"/>
  <c r="AF73" i="36"/>
  <c r="AF74" i="36"/>
  <c r="AE64" i="36"/>
  <c r="AE65" i="36"/>
  <c r="AI65" i="36"/>
  <c r="AI64" i="36"/>
  <c r="H95" i="36"/>
  <c r="H158" i="36" s="1"/>
  <c r="I55" i="36"/>
  <c r="AG65" i="36"/>
  <c r="AG64" i="36"/>
  <c r="AA73" i="36"/>
  <c r="AA74" i="36"/>
  <c r="D95" i="36"/>
  <c r="AK74" i="36"/>
  <c r="K96" i="36" s="1"/>
  <c r="AK73" i="36"/>
  <c r="AD73" i="36"/>
  <c r="AD74" i="36"/>
  <c r="AH65" i="36"/>
  <c r="AH64" i="36"/>
  <c r="AX65" i="36"/>
  <c r="AX64" i="36"/>
  <c r="AL73" i="36"/>
  <c r="AL74" i="36"/>
  <c r="AS64" i="36"/>
  <c r="AS65" i="36"/>
  <c r="AM73" i="36"/>
  <c r="AM74" i="36"/>
  <c r="AK65" i="36"/>
  <c r="K76" i="36" s="1"/>
  <c r="AK64" i="36"/>
  <c r="AX55" i="36"/>
  <c r="AA65" i="36"/>
  <c r="AA64" i="36"/>
  <c r="AQ64" i="36"/>
  <c r="AQ65" i="36"/>
  <c r="AU65" i="36"/>
  <c r="AU64" i="36"/>
  <c r="AY55" i="36"/>
  <c r="D55" i="36"/>
  <c r="I95" i="36"/>
  <c r="G95" i="36"/>
  <c r="AJ64" i="36"/>
  <c r="AJ65" i="36"/>
  <c r="AT55" i="36"/>
  <c r="AB64" i="36"/>
  <c r="AB65" i="36"/>
  <c r="AW74" i="36"/>
  <c r="AW73" i="36"/>
  <c r="AV65" i="36"/>
  <c r="AV64" i="36"/>
  <c r="AF64" i="36"/>
  <c r="AF65" i="36"/>
  <c r="AY65" i="36"/>
  <c r="AY64" i="36"/>
  <c r="AQ55" i="36"/>
  <c r="AS55" i="36"/>
  <c r="J55" i="36"/>
  <c r="E95" i="36"/>
  <c r="G55" i="36"/>
  <c r="AP65" i="36"/>
  <c r="AP64" i="36"/>
  <c r="AO64" i="36"/>
  <c r="AO65" i="36"/>
  <c r="AH55" i="36"/>
  <c r="AK55" i="36"/>
  <c r="AB73" i="36"/>
  <c r="AB74" i="36"/>
  <c r="AP55" i="36"/>
  <c r="AW55" i="36"/>
  <c r="AP73" i="36"/>
  <c r="AP74" i="36"/>
  <c r="F75" i="36"/>
  <c r="Z74" i="36"/>
  <c r="K95" i="36" s="1"/>
  <c r="Z73" i="36"/>
  <c r="J95" i="36" s="1"/>
  <c r="C95" i="36"/>
  <c r="AX74" i="36"/>
  <c r="AX73" i="36"/>
  <c r="AU55" i="36"/>
  <c r="AF55" i="36"/>
  <c r="AG55" i="36"/>
  <c r="AR55" i="36"/>
  <c r="AR73" i="36"/>
  <c r="AR74" i="36"/>
  <c r="F95" i="36"/>
  <c r="AB55" i="36"/>
  <c r="AD65" i="36"/>
  <c r="AD64" i="36"/>
  <c r="F55" i="36"/>
  <c r="D75" i="36"/>
  <c r="AN73" i="36"/>
  <c r="AN74" i="36"/>
  <c r="AJ74" i="36"/>
  <c r="AJ73" i="36"/>
  <c r="AY73" i="36"/>
  <c r="AY74" i="36"/>
  <c r="AC65" i="36"/>
  <c r="AC64" i="36"/>
  <c r="AV55" i="36"/>
  <c r="AT65" i="36"/>
  <c r="AT64" i="36"/>
  <c r="AJ55" i="36"/>
  <c r="AA55" i="36"/>
  <c r="AE55" i="36"/>
  <c r="AV74" i="36"/>
  <c r="AV73" i="36"/>
  <c r="AD55" i="36"/>
  <c r="AT73" i="36"/>
  <c r="AT74" i="36"/>
  <c r="H75" i="36"/>
  <c r="H138" i="36" s="1"/>
  <c r="AG74" i="36"/>
  <c r="AG73" i="36"/>
  <c r="AC73" i="36"/>
  <c r="AC74" i="36"/>
  <c r="AS74" i="36"/>
  <c r="AS73" i="36"/>
  <c r="AN65" i="36"/>
  <c r="AN64" i="36"/>
  <c r="H55" i="36"/>
  <c r="H118" i="36" s="1"/>
  <c r="AI55" i="36"/>
  <c r="AN55" i="36"/>
  <c r="AO73" i="36"/>
  <c r="AO74" i="36"/>
  <c r="AQ74" i="36"/>
  <c r="AQ73" i="36"/>
  <c r="AC55" i="36"/>
  <c r="AI74" i="36"/>
  <c r="AI73" i="36"/>
  <c r="L161" i="36"/>
  <c r="S98" i="36"/>
  <c r="T98" i="36"/>
  <c r="S109" i="36"/>
  <c r="L172" i="36"/>
  <c r="T109" i="36"/>
  <c r="T87" i="36"/>
  <c r="L150" i="36"/>
  <c r="S87" i="36"/>
  <c r="S67" i="36"/>
  <c r="T67" i="36"/>
  <c r="L130" i="36"/>
  <c r="K132" i="36"/>
  <c r="I153" i="36"/>
  <c r="R90" i="36"/>
  <c r="R153" i="36" s="1"/>
  <c r="R196" i="36" s="1"/>
  <c r="N80" i="36"/>
  <c r="N143" i="36" s="1"/>
  <c r="E143" i="36"/>
  <c r="E186" i="36" s="1"/>
  <c r="D164" i="36"/>
  <c r="M101" i="36"/>
  <c r="M164" i="36" s="1"/>
  <c r="N100" i="36"/>
  <c r="N163" i="36" s="1"/>
  <c r="E163" i="36"/>
  <c r="G144" i="36"/>
  <c r="P81" i="36"/>
  <c r="P144" i="36" s="1"/>
  <c r="P82" i="36"/>
  <c r="P145" i="36" s="1"/>
  <c r="P188" i="36" s="1"/>
  <c r="G145" i="36"/>
  <c r="G188" i="36" s="1"/>
  <c r="E153" i="36"/>
  <c r="N90" i="36"/>
  <c r="N153" i="36" s="1"/>
  <c r="M94" i="36"/>
  <c r="M157" i="36" s="1"/>
  <c r="D157" i="36"/>
  <c r="S66" i="36"/>
  <c r="T66" i="36"/>
  <c r="L129" i="36"/>
  <c r="D156" i="36"/>
  <c r="M93" i="36"/>
  <c r="M156" i="36" s="1"/>
  <c r="G146" i="36"/>
  <c r="P83" i="36"/>
  <c r="P146" i="36" s="1"/>
  <c r="P112" i="36"/>
  <c r="P175" i="36" s="1"/>
  <c r="P198" i="36" s="1"/>
  <c r="G175" i="36"/>
  <c r="G198" i="36" s="1"/>
  <c r="K123" i="36"/>
  <c r="J123" i="36"/>
  <c r="C145" i="36"/>
  <c r="L82" i="36"/>
  <c r="C162" i="36"/>
  <c r="L99" i="36"/>
  <c r="O86" i="36"/>
  <c r="O149" i="36" s="1"/>
  <c r="O192" i="36" s="1"/>
  <c r="F149" i="36"/>
  <c r="F192" i="36" s="1"/>
  <c r="F168" i="36"/>
  <c r="O105" i="36"/>
  <c r="O168" i="36" s="1"/>
  <c r="F193" i="36"/>
  <c r="C144" i="36"/>
  <c r="L81" i="36"/>
  <c r="D173" i="36"/>
  <c r="M110" i="36"/>
  <c r="M173" i="36" s="1"/>
  <c r="K129" i="36"/>
  <c r="J129" i="36"/>
  <c r="I166" i="36"/>
  <c r="R103" i="36"/>
  <c r="R166" i="36" s="1"/>
  <c r="D174" i="36"/>
  <c r="D197" i="36" s="1"/>
  <c r="M111" i="36"/>
  <c r="M174" i="36" s="1"/>
  <c r="M197" i="36" s="1"/>
  <c r="J126" i="36"/>
  <c r="K126" i="36"/>
  <c r="C148" i="36"/>
  <c r="L85" i="36"/>
  <c r="P84" i="36"/>
  <c r="P147" i="36" s="1"/>
  <c r="G147" i="36"/>
  <c r="C174" i="36"/>
  <c r="L111" i="36"/>
  <c r="E156" i="36"/>
  <c r="N93" i="36"/>
  <c r="N156" i="36" s="1"/>
  <c r="G174" i="36"/>
  <c r="G197" i="36" s="1"/>
  <c r="P111" i="36"/>
  <c r="P174" i="36" s="1"/>
  <c r="P197" i="36" s="1"/>
  <c r="S114" i="36"/>
  <c r="L177" i="36"/>
  <c r="T114" i="36"/>
  <c r="C175" i="36"/>
  <c r="C198" i="36" s="1"/>
  <c r="L112" i="36"/>
  <c r="I167" i="36"/>
  <c r="R104" i="36"/>
  <c r="R167" i="36" s="1"/>
  <c r="E162" i="36"/>
  <c r="E185" i="36" s="1"/>
  <c r="N99" i="36"/>
  <c r="N162" i="36" s="1"/>
  <c r="N185" i="36" s="1"/>
  <c r="C193" i="36"/>
  <c r="J130" i="36"/>
  <c r="K130" i="36"/>
  <c r="I143" i="36"/>
  <c r="R80" i="36"/>
  <c r="R143" i="36" s="1"/>
  <c r="H187" i="36"/>
  <c r="I156" i="36"/>
  <c r="R93" i="36"/>
  <c r="R156" i="36" s="1"/>
  <c r="T132" i="36"/>
  <c r="S132" i="36"/>
  <c r="O198" i="36"/>
  <c r="J171" i="36"/>
  <c r="F175" i="36"/>
  <c r="O112" i="36"/>
  <c r="O175" i="36" s="1"/>
  <c r="O193" i="36"/>
  <c r="C156" i="36"/>
  <c r="C199" i="36" s="1"/>
  <c r="L93" i="36"/>
  <c r="J120" i="36"/>
  <c r="K120" i="36"/>
  <c r="E174" i="36"/>
  <c r="E197" i="36" s="1"/>
  <c r="N111" i="36"/>
  <c r="N174" i="36" s="1"/>
  <c r="O89" i="36"/>
  <c r="O152" i="36" s="1"/>
  <c r="O195" i="36" s="1"/>
  <c r="F152" i="36"/>
  <c r="F195" i="36" s="1"/>
  <c r="G176" i="36"/>
  <c r="P113" i="36"/>
  <c r="P176" i="36" s="1"/>
  <c r="P105" i="36"/>
  <c r="P168" i="36" s="1"/>
  <c r="G168" i="36"/>
  <c r="C140" i="36"/>
  <c r="C183" i="36" s="1"/>
  <c r="L77" i="36"/>
  <c r="I151" i="36"/>
  <c r="I194" i="36" s="1"/>
  <c r="R88" i="36"/>
  <c r="R151" i="36" s="1"/>
  <c r="R194" i="36" s="1"/>
  <c r="E166" i="36"/>
  <c r="N103" i="36"/>
  <c r="N166" i="36" s="1"/>
  <c r="F174" i="36"/>
  <c r="O111" i="36"/>
  <c r="O174" i="36" s="1"/>
  <c r="O197" i="36" s="1"/>
  <c r="N89" i="36"/>
  <c r="N152" i="36" s="1"/>
  <c r="N195" i="36" s="1"/>
  <c r="E152" i="36"/>
  <c r="E195" i="36" s="1"/>
  <c r="S102" i="36"/>
  <c r="L165" i="36"/>
  <c r="T102" i="36"/>
  <c r="M77" i="36"/>
  <c r="M140" i="36" s="1"/>
  <c r="M183" i="36" s="1"/>
  <c r="D140" i="36"/>
  <c r="D183" i="36" s="1"/>
  <c r="H190" i="36"/>
  <c r="I157" i="36"/>
  <c r="I200" i="36" s="1"/>
  <c r="R94" i="36"/>
  <c r="R157" i="36" s="1"/>
  <c r="R200" i="36" s="1"/>
  <c r="T171" i="36"/>
  <c r="S171" i="36"/>
  <c r="J155" i="36"/>
  <c r="K155" i="36"/>
  <c r="E145" i="36"/>
  <c r="E188" i="36" s="1"/>
  <c r="N82" i="36"/>
  <c r="N145" i="36" s="1"/>
  <c r="N188" i="36" s="1"/>
  <c r="C168" i="36"/>
  <c r="L105" i="36"/>
  <c r="P80" i="36"/>
  <c r="P143" i="36" s="1"/>
  <c r="G143" i="36"/>
  <c r="L124" i="36"/>
  <c r="S61" i="36"/>
  <c r="T61" i="36"/>
  <c r="E148" i="36"/>
  <c r="N85" i="36"/>
  <c r="N148" i="36" s="1"/>
  <c r="S106" i="36"/>
  <c r="T106" i="36"/>
  <c r="L169" i="36"/>
  <c r="C173" i="36"/>
  <c r="L110" i="36"/>
  <c r="M84" i="36"/>
  <c r="M147" i="36" s="1"/>
  <c r="D147" i="36"/>
  <c r="C157" i="36"/>
  <c r="C200" i="36" s="1"/>
  <c r="L94" i="36"/>
  <c r="J128" i="36"/>
  <c r="K128" i="36"/>
  <c r="C167" i="36"/>
  <c r="L104" i="36"/>
  <c r="D143" i="36"/>
  <c r="D186" i="36" s="1"/>
  <c r="M80" i="36"/>
  <c r="M143" i="36" s="1"/>
  <c r="J124" i="36"/>
  <c r="K124" i="36"/>
  <c r="O85" i="36"/>
  <c r="O148" i="36" s="1"/>
  <c r="O191" i="36" s="1"/>
  <c r="F148" i="36"/>
  <c r="K169" i="36"/>
  <c r="J169" i="36"/>
  <c r="E173" i="36"/>
  <c r="N110" i="36"/>
  <c r="N173" i="36" s="1"/>
  <c r="D144" i="36"/>
  <c r="D187" i="36" s="1"/>
  <c r="M81" i="36"/>
  <c r="M144" i="36" s="1"/>
  <c r="M187" i="36" s="1"/>
  <c r="R188" i="36"/>
  <c r="C151" i="36"/>
  <c r="L88" i="36"/>
  <c r="F140" i="36"/>
  <c r="F183" i="36" s="1"/>
  <c r="O77" i="36"/>
  <c r="O140" i="36" s="1"/>
  <c r="N88" i="36"/>
  <c r="N151" i="36" s="1"/>
  <c r="N194" i="36" s="1"/>
  <c r="E151" i="36"/>
  <c r="E194" i="36" s="1"/>
  <c r="S65" i="36"/>
  <c r="L128" i="36"/>
  <c r="T65" i="36"/>
  <c r="R111" i="36"/>
  <c r="R174" i="36" s="1"/>
  <c r="R197" i="36" s="1"/>
  <c r="I174" i="36"/>
  <c r="I197" i="36" s="1"/>
  <c r="E140" i="36"/>
  <c r="E183" i="36" s="1"/>
  <c r="N77" i="36"/>
  <c r="N140" i="36" s="1"/>
  <c r="N183" i="36" s="1"/>
  <c r="P88" i="36"/>
  <c r="P151" i="36" s="1"/>
  <c r="P194" i="36" s="1"/>
  <c r="G151" i="36"/>
  <c r="G194" i="36" s="1"/>
  <c r="N83" i="36"/>
  <c r="N146" i="36" s="1"/>
  <c r="E146" i="36"/>
  <c r="D153" i="36"/>
  <c r="D196" i="36" s="1"/>
  <c r="M90" i="36"/>
  <c r="M153" i="36" s="1"/>
  <c r="F176" i="36"/>
  <c r="O113" i="36"/>
  <c r="O176" i="36" s="1"/>
  <c r="E149" i="36"/>
  <c r="E192" i="36" s="1"/>
  <c r="N86" i="36"/>
  <c r="N149" i="36" s="1"/>
  <c r="N192" i="36" s="1"/>
  <c r="N105" i="36"/>
  <c r="N168" i="36" s="1"/>
  <c r="E168" i="36"/>
  <c r="L136" i="36"/>
  <c r="T73" i="36"/>
  <c r="S73" i="36"/>
  <c r="F198" i="36"/>
  <c r="S125" i="36"/>
  <c r="T125" i="36"/>
  <c r="T92" i="36"/>
  <c r="S92" i="36"/>
  <c r="L155" i="36"/>
  <c r="C176" i="36"/>
  <c r="L113" i="36"/>
  <c r="G152" i="36"/>
  <c r="G195" i="36" s="1"/>
  <c r="P89" i="36"/>
  <c r="P152" i="36" s="1"/>
  <c r="P195" i="36" s="1"/>
  <c r="I175" i="36"/>
  <c r="I198" i="36" s="1"/>
  <c r="R112" i="36"/>
  <c r="R175" i="36" s="1"/>
  <c r="R198" i="36" s="1"/>
  <c r="N104" i="36"/>
  <c r="N167" i="36" s="1"/>
  <c r="E167" i="36"/>
  <c r="M99" i="36"/>
  <c r="M162" i="36" s="1"/>
  <c r="D162" i="36"/>
  <c r="D185" i="36" s="1"/>
  <c r="I149" i="36"/>
  <c r="I192" i="36" s="1"/>
  <c r="R86" i="36"/>
  <c r="R149" i="36" s="1"/>
  <c r="R192" i="36" s="1"/>
  <c r="K165" i="36"/>
  <c r="J165" i="36"/>
  <c r="J125" i="36"/>
  <c r="M200" i="36"/>
  <c r="C152" i="36"/>
  <c r="L89" i="36"/>
  <c r="R113" i="36"/>
  <c r="R176" i="36" s="1"/>
  <c r="I176" i="36"/>
  <c r="M82" i="36"/>
  <c r="M145" i="36" s="1"/>
  <c r="M188" i="36" s="1"/>
  <c r="D145" i="36"/>
  <c r="D188" i="36" s="1"/>
  <c r="P99" i="36"/>
  <c r="P162" i="36" s="1"/>
  <c r="P185" i="36" s="1"/>
  <c r="G162" i="36"/>
  <c r="F146" i="36"/>
  <c r="F189" i="36" s="1"/>
  <c r="O83" i="36"/>
  <c r="O146" i="36" s="1"/>
  <c r="T59" i="36"/>
  <c r="S59" i="36"/>
  <c r="L122" i="36"/>
  <c r="J132" i="36"/>
  <c r="D200" i="36"/>
  <c r="R89" i="36"/>
  <c r="R152" i="36" s="1"/>
  <c r="R195" i="36" s="1"/>
  <c r="I152" i="36"/>
  <c r="I195" i="36" s="1"/>
  <c r="I184" i="36"/>
  <c r="D175" i="36"/>
  <c r="D198" i="36" s="1"/>
  <c r="M112" i="36"/>
  <c r="M175" i="36" s="1"/>
  <c r="M198" i="36" s="1"/>
  <c r="D167" i="36"/>
  <c r="M104" i="36"/>
  <c r="M167" i="36" s="1"/>
  <c r="M86" i="36"/>
  <c r="M149" i="36" s="1"/>
  <c r="M192" i="36" s="1"/>
  <c r="D149" i="36"/>
  <c r="D192" i="36" s="1"/>
  <c r="L160" i="36"/>
  <c r="T97" i="36"/>
  <c r="S97" i="36"/>
  <c r="F153" i="36"/>
  <c r="O90" i="36"/>
  <c r="O153" i="36" s="1"/>
  <c r="T121" i="36"/>
  <c r="S121" i="36"/>
  <c r="J122" i="36"/>
  <c r="K122" i="36"/>
  <c r="P101" i="36"/>
  <c r="P164" i="36" s="1"/>
  <c r="G164" i="36"/>
  <c r="G187" i="36" s="1"/>
  <c r="L126" i="36"/>
  <c r="S63" i="36"/>
  <c r="T63" i="36"/>
  <c r="M85" i="36"/>
  <c r="M148" i="36" s="1"/>
  <c r="D148" i="36"/>
  <c r="P110" i="36"/>
  <c r="P173" i="36" s="1"/>
  <c r="G173" i="36"/>
  <c r="I164" i="36"/>
  <c r="R101" i="36"/>
  <c r="R164" i="36" s="1"/>
  <c r="N193" i="36"/>
  <c r="I163" i="36"/>
  <c r="R100" i="36"/>
  <c r="R163" i="36" s="1"/>
  <c r="E157" i="36"/>
  <c r="E200" i="36" s="1"/>
  <c r="N94" i="36"/>
  <c r="N157" i="36" s="1"/>
  <c r="N200" i="36" s="1"/>
  <c r="I187" i="36"/>
  <c r="R189" i="36"/>
  <c r="T64" i="36"/>
  <c r="S64" i="36"/>
  <c r="L127" i="36"/>
  <c r="I145" i="36"/>
  <c r="I188" i="36" s="1"/>
  <c r="R82" i="36"/>
  <c r="R145" i="36" s="1"/>
  <c r="R99" i="36"/>
  <c r="R162" i="36" s="1"/>
  <c r="R185" i="36" s="1"/>
  <c r="I162" i="36"/>
  <c r="I185" i="36" s="1"/>
  <c r="G140" i="36"/>
  <c r="G183" i="36" s="1"/>
  <c r="P77" i="36"/>
  <c r="P140" i="36" s="1"/>
  <c r="P183" i="36" s="1"/>
  <c r="O183" i="36"/>
  <c r="F151" i="36"/>
  <c r="F194" i="36" s="1"/>
  <c r="O88" i="36"/>
  <c r="O151" i="36" s="1"/>
  <c r="O194" i="36" s="1"/>
  <c r="J136" i="36"/>
  <c r="K136" i="36"/>
  <c r="T79" i="36"/>
  <c r="S79" i="36"/>
  <c r="L142" i="36"/>
  <c r="E164" i="36"/>
  <c r="N101" i="36"/>
  <c r="N164" i="36" s="1"/>
  <c r="N197" i="36"/>
  <c r="T91" i="36"/>
  <c r="L154" i="36"/>
  <c r="S91" i="36"/>
  <c r="O110" i="36"/>
  <c r="O173" i="36" s="1"/>
  <c r="O196" i="36" s="1"/>
  <c r="F173" i="36"/>
  <c r="I193" i="36"/>
  <c r="F157" i="36"/>
  <c r="F200" i="36" s="1"/>
  <c r="O94" i="36"/>
  <c r="O157" i="36" s="1"/>
  <c r="O200" i="36" s="1"/>
  <c r="S107" i="36"/>
  <c r="T107" i="36"/>
  <c r="L170" i="36"/>
  <c r="L120" i="36"/>
  <c r="T57" i="36"/>
  <c r="S57" i="36"/>
  <c r="R184" i="36"/>
  <c r="N112" i="36"/>
  <c r="N175" i="36" s="1"/>
  <c r="N198" i="36" s="1"/>
  <c r="E175" i="36"/>
  <c r="E198" i="36" s="1"/>
  <c r="K127" i="36"/>
  <c r="J127" i="36"/>
  <c r="C149" i="36"/>
  <c r="L86" i="36"/>
  <c r="I168" i="36"/>
  <c r="R105" i="36"/>
  <c r="R168" i="36" s="1"/>
  <c r="I140" i="36"/>
  <c r="I183" i="36" s="1"/>
  <c r="R77" i="36"/>
  <c r="R140" i="36" s="1"/>
  <c r="R183" i="36" s="1"/>
  <c r="C146" i="36"/>
  <c r="C189" i="36" s="1"/>
  <c r="L83" i="36"/>
  <c r="J142" i="36"/>
  <c r="K142" i="36"/>
  <c r="K154" i="36"/>
  <c r="J154" i="36"/>
  <c r="C197" i="36"/>
  <c r="F163" i="36"/>
  <c r="O100" i="36"/>
  <c r="O163" i="36" s="1"/>
  <c r="N81" i="36"/>
  <c r="N144" i="36" s="1"/>
  <c r="E144" i="36"/>
  <c r="I173" i="36"/>
  <c r="R110" i="36"/>
  <c r="R173" i="36" s="1"/>
  <c r="R193" i="36"/>
  <c r="N84" i="36"/>
  <c r="N147" i="36" s="1"/>
  <c r="N190" i="36" s="1"/>
  <c r="E147" i="36"/>
  <c r="M185" i="36"/>
  <c r="K170" i="36"/>
  <c r="J170" i="36"/>
  <c r="D166" i="36"/>
  <c r="M103" i="36"/>
  <c r="M166" i="36" s="1"/>
  <c r="D151" i="36"/>
  <c r="D194" i="36" s="1"/>
  <c r="M88" i="36"/>
  <c r="M151" i="36" s="1"/>
  <c r="M194" i="36" s="1"/>
  <c r="M83" i="36"/>
  <c r="M146" i="36" s="1"/>
  <c r="M189" i="36" s="1"/>
  <c r="D146" i="36"/>
  <c r="P90" i="36"/>
  <c r="P153" i="36" s="1"/>
  <c r="G153" i="36"/>
  <c r="O101" i="36"/>
  <c r="O164" i="36" s="1"/>
  <c r="F164" i="36"/>
  <c r="K135" i="36"/>
  <c r="J135" i="36"/>
  <c r="P85" i="36"/>
  <c r="P148" i="36" s="1"/>
  <c r="P191" i="36" s="1"/>
  <c r="G148" i="36"/>
  <c r="K137" i="36"/>
  <c r="J137" i="36"/>
  <c r="P100" i="36"/>
  <c r="P163" i="36" s="1"/>
  <c r="G163" i="36"/>
  <c r="F144" i="36"/>
  <c r="F187" i="36" s="1"/>
  <c r="O81" i="36"/>
  <c r="O144" i="36" s="1"/>
  <c r="I147" i="36"/>
  <c r="R84" i="36"/>
  <c r="R147" i="36" s="1"/>
  <c r="P94" i="36"/>
  <c r="P157" i="36" s="1"/>
  <c r="P200" i="36" s="1"/>
  <c r="G157" i="36"/>
  <c r="G200" i="36" s="1"/>
  <c r="K133" i="36"/>
  <c r="J133" i="36"/>
  <c r="C166" i="36"/>
  <c r="L103" i="36"/>
  <c r="G166" i="36"/>
  <c r="P103" i="36"/>
  <c r="P166" i="36" s="1"/>
  <c r="F166" i="36"/>
  <c r="O103" i="36"/>
  <c r="O166" i="36" s="1"/>
  <c r="F143" i="36"/>
  <c r="O80" i="36"/>
  <c r="O143" i="36" s="1"/>
  <c r="S72" i="36"/>
  <c r="L135" i="36"/>
  <c r="T72" i="36"/>
  <c r="L137" i="36"/>
  <c r="T74" i="36"/>
  <c r="S74" i="36"/>
  <c r="C163" i="36"/>
  <c r="L100" i="36"/>
  <c r="L133" i="36"/>
  <c r="T70" i="36"/>
  <c r="S70" i="36"/>
  <c r="P93" i="36"/>
  <c r="P156" i="36" s="1"/>
  <c r="G156" i="36"/>
  <c r="F197" i="36"/>
  <c r="J177" i="36"/>
  <c r="K177" i="36"/>
  <c r="L141" i="36"/>
  <c r="T78" i="36"/>
  <c r="S78" i="36"/>
  <c r="M113" i="36"/>
  <c r="M176" i="36" s="1"/>
  <c r="M199" i="36" s="1"/>
  <c r="D176" i="36"/>
  <c r="F145" i="36"/>
  <c r="F188" i="36" s="1"/>
  <c r="O82" i="36"/>
  <c r="O145" i="36" s="1"/>
  <c r="O188" i="36" s="1"/>
  <c r="F167" i="36"/>
  <c r="O104" i="36"/>
  <c r="O167" i="36" s="1"/>
  <c r="O99" i="36"/>
  <c r="O162" i="36" s="1"/>
  <c r="O185" i="36" s="1"/>
  <c r="F162" i="36"/>
  <c r="F185" i="36" s="1"/>
  <c r="P86" i="36"/>
  <c r="P149" i="36" s="1"/>
  <c r="P192" i="36" s="1"/>
  <c r="G149" i="36"/>
  <c r="G192" i="36" s="1"/>
  <c r="K161" i="36"/>
  <c r="J161" i="36"/>
  <c r="K172" i="36"/>
  <c r="J172" i="36"/>
  <c r="J150" i="36"/>
  <c r="K150" i="36"/>
  <c r="G184" i="36"/>
  <c r="K160" i="36"/>
  <c r="J160" i="36"/>
  <c r="R83" i="36"/>
  <c r="R146" i="36" s="1"/>
  <c r="I146" i="36"/>
  <c r="I189" i="36" s="1"/>
  <c r="G185" i="36"/>
  <c r="C164" i="36"/>
  <c r="L101" i="36"/>
  <c r="R85" i="36"/>
  <c r="R148" i="36" s="1"/>
  <c r="I148" i="36"/>
  <c r="R81" i="36"/>
  <c r="R144" i="36" s="1"/>
  <c r="I144" i="36"/>
  <c r="C147" i="36"/>
  <c r="L84" i="36"/>
  <c r="O93" i="36"/>
  <c r="O156" i="36" s="1"/>
  <c r="F156" i="36"/>
  <c r="D152" i="36"/>
  <c r="D195" i="36" s="1"/>
  <c r="M89" i="36"/>
  <c r="M152" i="36" s="1"/>
  <c r="M195" i="36" s="1"/>
  <c r="S131" i="36"/>
  <c r="T131" i="36"/>
  <c r="K141" i="36"/>
  <c r="J141" i="36"/>
  <c r="E176" i="36"/>
  <c r="N113" i="36"/>
  <c r="N176" i="36" s="1"/>
  <c r="P104" i="36"/>
  <c r="P167" i="36" s="1"/>
  <c r="G167" i="36"/>
  <c r="D168" i="36"/>
  <c r="M105" i="36"/>
  <c r="M168" i="36" s="1"/>
  <c r="P184" i="36"/>
  <c r="L90" i="36"/>
  <c r="C153" i="36"/>
  <c r="C143" i="36"/>
  <c r="L80" i="36"/>
  <c r="D163" i="36"/>
  <c r="M100" i="36"/>
  <c r="M163" i="36" s="1"/>
  <c r="F147" i="36"/>
  <c r="O84" i="36"/>
  <c r="O147" i="36" s="1"/>
  <c r="Z6" i="35"/>
  <c r="C10" i="35"/>
  <c r="AA13" i="35"/>
  <c r="AG16" i="35"/>
  <c r="AG14" i="35"/>
  <c r="AD16" i="35"/>
  <c r="AD11" i="35"/>
  <c r="AA10" i="35"/>
  <c r="AG12" i="35"/>
  <c r="AD14" i="35"/>
  <c r="AG11" i="35"/>
  <c r="AA15" i="35"/>
  <c r="AD17" i="35"/>
  <c r="AA12" i="35"/>
  <c r="AA9" i="35"/>
  <c r="AA14" i="35"/>
  <c r="AG15" i="35"/>
  <c r="AA17" i="35"/>
  <c r="AA16" i="35"/>
  <c r="AD13" i="35"/>
  <c r="AD12" i="35"/>
  <c r="AG17" i="35"/>
  <c r="AA8" i="35"/>
  <c r="AG13" i="35"/>
  <c r="AD15" i="35"/>
  <c r="AA11" i="35"/>
  <c r="AD5" i="35"/>
  <c r="Z7" i="35" s="1"/>
  <c r="B55" i="35"/>
  <c r="E10" i="35"/>
  <c r="AP47" i="35"/>
  <c r="F196" i="36" l="1"/>
  <c r="K56" i="36"/>
  <c r="J76" i="36"/>
  <c r="J96" i="36"/>
  <c r="N191" i="36"/>
  <c r="O186" i="36"/>
  <c r="N196" i="36"/>
  <c r="F186" i="36"/>
  <c r="R190" i="36"/>
  <c r="N199" i="36"/>
  <c r="O187" i="36"/>
  <c r="M196" i="36"/>
  <c r="M191" i="36"/>
  <c r="N189" i="36"/>
  <c r="D189" i="36"/>
  <c r="M190" i="36"/>
  <c r="I199" i="36"/>
  <c r="R191" i="36"/>
  <c r="N187" i="36"/>
  <c r="R199" i="36"/>
  <c r="F199" i="36"/>
  <c r="I190" i="36"/>
  <c r="E187" i="36"/>
  <c r="E191" i="36"/>
  <c r="G191" i="36"/>
  <c r="R186" i="36"/>
  <c r="N186" i="36"/>
  <c r="O199" i="36"/>
  <c r="P187" i="36"/>
  <c r="E189" i="36"/>
  <c r="K193" i="36"/>
  <c r="E196" i="36"/>
  <c r="I196" i="36"/>
  <c r="J184" i="36"/>
  <c r="D190" i="36"/>
  <c r="K184" i="36"/>
  <c r="E199" i="36"/>
  <c r="G189" i="36"/>
  <c r="R187" i="36"/>
  <c r="I191" i="36"/>
  <c r="D191" i="36"/>
  <c r="D199" i="36"/>
  <c r="O56" i="36"/>
  <c r="O119" i="36" s="1"/>
  <c r="F119" i="36"/>
  <c r="D139" i="36"/>
  <c r="M76" i="36"/>
  <c r="M139" i="36" s="1"/>
  <c r="E139" i="36"/>
  <c r="N76" i="36"/>
  <c r="N139" i="36" s="1"/>
  <c r="I139" i="36"/>
  <c r="R76" i="36"/>
  <c r="R139" i="36" s="1"/>
  <c r="P96" i="36"/>
  <c r="P159" i="36" s="1"/>
  <c r="G159" i="36"/>
  <c r="E159" i="36"/>
  <c r="N96" i="36"/>
  <c r="N159" i="36" s="1"/>
  <c r="G139" i="36"/>
  <c r="P76" i="36"/>
  <c r="P139" i="36" s="1"/>
  <c r="D159" i="36"/>
  <c r="M96" i="36"/>
  <c r="M159" i="36" s="1"/>
  <c r="L56" i="36"/>
  <c r="F139" i="36"/>
  <c r="O76" i="36"/>
  <c r="O139" i="36" s="1"/>
  <c r="R56" i="36"/>
  <c r="R119" i="36" s="1"/>
  <c r="I119" i="36"/>
  <c r="L76" i="36"/>
  <c r="C139" i="36"/>
  <c r="H182" i="36"/>
  <c r="C159" i="36"/>
  <c r="L96" i="36"/>
  <c r="N56" i="36"/>
  <c r="N119" i="36" s="1"/>
  <c r="E119" i="36"/>
  <c r="D119" i="36"/>
  <c r="M56" i="36"/>
  <c r="M119" i="36" s="1"/>
  <c r="P56" i="36"/>
  <c r="P119" i="36" s="1"/>
  <c r="G119" i="36"/>
  <c r="I159" i="36"/>
  <c r="R96" i="36"/>
  <c r="R159" i="36" s="1"/>
  <c r="O96" i="36"/>
  <c r="O159" i="36" s="1"/>
  <c r="F159" i="36"/>
  <c r="P189" i="36"/>
  <c r="G199" i="36"/>
  <c r="P199" i="36"/>
  <c r="G196" i="36"/>
  <c r="P196" i="36"/>
  <c r="G186" i="36"/>
  <c r="P186" i="36"/>
  <c r="H181" i="36"/>
  <c r="J149" i="36"/>
  <c r="J192" i="36" s="1"/>
  <c r="K149" i="36"/>
  <c r="K192" i="36" s="1"/>
  <c r="J148" i="36"/>
  <c r="K148" i="36"/>
  <c r="C192" i="36"/>
  <c r="K143" i="36"/>
  <c r="J143" i="36"/>
  <c r="C186" i="36"/>
  <c r="K164" i="36"/>
  <c r="J164" i="36"/>
  <c r="T137" i="36"/>
  <c r="S137" i="36"/>
  <c r="S88" i="36"/>
  <c r="L151" i="36"/>
  <c r="T88" i="36"/>
  <c r="S104" i="36"/>
  <c r="T104" i="36"/>
  <c r="L167" i="36"/>
  <c r="J193" i="36"/>
  <c r="E158" i="36"/>
  <c r="N95" i="36"/>
  <c r="N158" i="36" s="1"/>
  <c r="L152" i="36"/>
  <c r="T89" i="36"/>
  <c r="S89" i="36"/>
  <c r="T128" i="36"/>
  <c r="S128" i="36"/>
  <c r="K167" i="36"/>
  <c r="J167" i="36"/>
  <c r="T161" i="36"/>
  <c r="S161" i="36"/>
  <c r="J153" i="36"/>
  <c r="K153" i="36"/>
  <c r="K196" i="36" s="1"/>
  <c r="S135" i="36"/>
  <c r="T135" i="36"/>
  <c r="C190" i="36"/>
  <c r="K152" i="36"/>
  <c r="K195" i="36" s="1"/>
  <c r="J152" i="36"/>
  <c r="J195" i="36" s="1"/>
  <c r="C195" i="36"/>
  <c r="L173" i="36"/>
  <c r="T110" i="36"/>
  <c r="S110" i="36"/>
  <c r="T130" i="36"/>
  <c r="L193" i="36"/>
  <c r="S130" i="36"/>
  <c r="S90" i="36"/>
  <c r="L153" i="36"/>
  <c r="T90" i="36"/>
  <c r="J166" i="36"/>
  <c r="K166" i="36"/>
  <c r="J146" i="36"/>
  <c r="K146" i="36"/>
  <c r="J173" i="36"/>
  <c r="K173" i="36"/>
  <c r="T165" i="36"/>
  <c r="S165" i="36"/>
  <c r="L156" i="36"/>
  <c r="T93" i="36"/>
  <c r="S93" i="36"/>
  <c r="S99" i="36"/>
  <c r="L162" i="36"/>
  <c r="L185" i="36" s="1"/>
  <c r="T99" i="36"/>
  <c r="R75" i="36"/>
  <c r="R138" i="36" s="1"/>
  <c r="I138" i="36"/>
  <c r="L147" i="36"/>
  <c r="T84" i="36"/>
  <c r="S84" i="36"/>
  <c r="T142" i="36"/>
  <c r="S142" i="36"/>
  <c r="F191" i="36"/>
  <c r="T169" i="36"/>
  <c r="S169" i="36"/>
  <c r="J156" i="36"/>
  <c r="K156" i="36"/>
  <c r="T81" i="36"/>
  <c r="L144" i="36"/>
  <c r="S81" i="36"/>
  <c r="K162" i="36"/>
  <c r="J162" i="36"/>
  <c r="J185" i="36" s="1"/>
  <c r="C138" i="36"/>
  <c r="L75" i="36"/>
  <c r="O190" i="36"/>
  <c r="J147" i="36"/>
  <c r="K147" i="36"/>
  <c r="T136" i="36"/>
  <c r="S136" i="36"/>
  <c r="C191" i="36"/>
  <c r="T105" i="36"/>
  <c r="S105" i="36"/>
  <c r="L168" i="36"/>
  <c r="T111" i="36"/>
  <c r="L174" i="36"/>
  <c r="S111" i="36"/>
  <c r="K144" i="36"/>
  <c r="J144" i="36"/>
  <c r="J187" i="36" s="1"/>
  <c r="S82" i="36"/>
  <c r="T82" i="36"/>
  <c r="L145" i="36"/>
  <c r="S129" i="36"/>
  <c r="T129" i="36"/>
  <c r="D138" i="36"/>
  <c r="M75" i="36"/>
  <c r="M138" i="36" s="1"/>
  <c r="G158" i="36"/>
  <c r="P95" i="36"/>
  <c r="P158" i="36" s="1"/>
  <c r="F190" i="36"/>
  <c r="S141" i="36"/>
  <c r="T141" i="36"/>
  <c r="S133" i="36"/>
  <c r="T133" i="36"/>
  <c r="S126" i="36"/>
  <c r="T126" i="36"/>
  <c r="L176" i="36"/>
  <c r="T113" i="36"/>
  <c r="S113" i="36"/>
  <c r="K168" i="36"/>
  <c r="J168" i="36"/>
  <c r="L175" i="36"/>
  <c r="L198" i="36" s="1"/>
  <c r="T112" i="36"/>
  <c r="S112" i="36"/>
  <c r="K174" i="36"/>
  <c r="K197" i="36" s="1"/>
  <c r="J174" i="36"/>
  <c r="J197" i="36" s="1"/>
  <c r="K145" i="36"/>
  <c r="K188" i="36" s="1"/>
  <c r="J145" i="36"/>
  <c r="J188" i="36" s="1"/>
  <c r="C188" i="36"/>
  <c r="T150" i="36"/>
  <c r="S150" i="36"/>
  <c r="O55" i="36"/>
  <c r="O118" i="36" s="1"/>
  <c r="F118" i="36"/>
  <c r="I158" i="36"/>
  <c r="R95" i="36"/>
  <c r="R158" i="36" s="1"/>
  <c r="T101" i="36"/>
  <c r="L164" i="36"/>
  <c r="S101" i="36"/>
  <c r="T122" i="36"/>
  <c r="S122" i="36"/>
  <c r="I118" i="36"/>
  <c r="R55" i="36"/>
  <c r="R118" i="36" s="1"/>
  <c r="S80" i="36"/>
  <c r="L143" i="36"/>
  <c r="T80" i="36"/>
  <c r="S124" i="36"/>
  <c r="T124" i="36"/>
  <c r="J140" i="36"/>
  <c r="J183" i="36" s="1"/>
  <c r="K140" i="36"/>
  <c r="K183" i="36" s="1"/>
  <c r="P55" i="36"/>
  <c r="P118" i="36" s="1"/>
  <c r="G118" i="36"/>
  <c r="K151" i="36"/>
  <c r="K194" i="36" s="1"/>
  <c r="J151" i="36"/>
  <c r="J194" i="36" s="1"/>
  <c r="C194" i="36"/>
  <c r="T103" i="36"/>
  <c r="L166" i="36"/>
  <c r="S103" i="36"/>
  <c r="L146" i="36"/>
  <c r="T83" i="36"/>
  <c r="S83" i="36"/>
  <c r="L184" i="36"/>
  <c r="O189" i="36"/>
  <c r="K176" i="36"/>
  <c r="J176" i="36"/>
  <c r="C187" i="36"/>
  <c r="K175" i="36"/>
  <c r="K198" i="36" s="1"/>
  <c r="J175" i="36"/>
  <c r="J198" i="36" s="1"/>
  <c r="C158" i="36"/>
  <c r="L95" i="36"/>
  <c r="M55" i="36"/>
  <c r="M118" i="36" s="1"/>
  <c r="D118" i="36"/>
  <c r="E118" i="36"/>
  <c r="N55" i="36"/>
  <c r="N118" i="36" s="1"/>
  <c r="S100" i="36"/>
  <c r="L163" i="36"/>
  <c r="T100" i="36"/>
  <c r="T120" i="36"/>
  <c r="S120" i="36"/>
  <c r="S154" i="36"/>
  <c r="T154" i="36"/>
  <c r="L197" i="36"/>
  <c r="S160" i="36"/>
  <c r="T160" i="36"/>
  <c r="T155" i="36"/>
  <c r="S155" i="36"/>
  <c r="L157" i="36"/>
  <c r="T94" i="36"/>
  <c r="S94" i="36"/>
  <c r="G190" i="36"/>
  <c r="D158" i="36"/>
  <c r="M95" i="36"/>
  <c r="M158" i="36" s="1"/>
  <c r="L55" i="36"/>
  <c r="J163" i="36"/>
  <c r="K163" i="36"/>
  <c r="C196" i="36"/>
  <c r="S170" i="36"/>
  <c r="T170" i="36"/>
  <c r="T127" i="36"/>
  <c r="S127" i="36"/>
  <c r="C185" i="36"/>
  <c r="J157" i="36"/>
  <c r="J200" i="36" s="1"/>
  <c r="K157" i="36"/>
  <c r="K200" i="36" s="1"/>
  <c r="T177" i="36"/>
  <c r="S177" i="36"/>
  <c r="P190" i="36"/>
  <c r="S172" i="36"/>
  <c r="T172" i="36"/>
  <c r="E190" i="36"/>
  <c r="T86" i="36"/>
  <c r="S86" i="36"/>
  <c r="L149" i="36"/>
  <c r="K185" i="36"/>
  <c r="M186" i="36"/>
  <c r="T77" i="36"/>
  <c r="L140" i="36"/>
  <c r="S77" i="36"/>
  <c r="I186" i="36"/>
  <c r="T85" i="36"/>
  <c r="L148" i="36"/>
  <c r="S85" i="36"/>
  <c r="F158" i="36"/>
  <c r="O95" i="36"/>
  <c r="O158" i="36" s="1"/>
  <c r="F138" i="36"/>
  <c r="O75" i="36"/>
  <c r="O138" i="36" s="1"/>
  <c r="N75" i="36"/>
  <c r="N138" i="36" s="1"/>
  <c r="E138" i="36"/>
  <c r="G138" i="36"/>
  <c r="P75" i="36"/>
  <c r="P138" i="36" s="1"/>
  <c r="B95" i="35"/>
  <c r="B75" i="35"/>
  <c r="B118" i="35"/>
  <c r="AN47" i="35"/>
  <c r="AF49" i="35"/>
  <c r="AU47" i="35"/>
  <c r="AB50" i="35"/>
  <c r="AR49" i="35"/>
  <c r="AC47" i="35"/>
  <c r="AE50" i="35"/>
  <c r="AQ51" i="35"/>
  <c r="AT50" i="35"/>
  <c r="Z51" i="35"/>
  <c r="AD48" i="35"/>
  <c r="AC50" i="35"/>
  <c r="AN49" i="35"/>
  <c r="AH51" i="35"/>
  <c r="AH47" i="35"/>
  <c r="AW49" i="35"/>
  <c r="AK48" i="35"/>
  <c r="AG51" i="35"/>
  <c r="AO49" i="35"/>
  <c r="AP51" i="35"/>
  <c r="AB47" i="35"/>
  <c r="AY50" i="35"/>
  <c r="AJ51" i="35"/>
  <c r="AF50" i="35"/>
  <c r="AW47" i="35"/>
  <c r="AS48" i="35"/>
  <c r="AW48" i="35"/>
  <c r="AC48" i="35"/>
  <c r="Z47" i="35"/>
  <c r="AA51" i="35"/>
  <c r="AK47" i="35"/>
  <c r="AY51" i="35"/>
  <c r="AS51" i="35"/>
  <c r="AE51" i="35"/>
  <c r="AU51" i="35"/>
  <c r="AA47" i="35"/>
  <c r="AV49" i="35"/>
  <c r="AI48" i="35"/>
  <c r="AV48" i="35"/>
  <c r="AR47" i="35"/>
  <c r="AM50" i="35"/>
  <c r="AJ49" i="35"/>
  <c r="AX50" i="35"/>
  <c r="AQ48" i="35"/>
  <c r="AG48" i="35"/>
  <c r="AC51" i="35"/>
  <c r="AU49" i="35"/>
  <c r="AH49" i="35"/>
  <c r="Z49" i="35"/>
  <c r="AK50" i="35"/>
  <c r="AI50" i="35"/>
  <c r="AB48" i="35"/>
  <c r="AI51" i="35"/>
  <c r="AR51" i="35"/>
  <c r="AO50" i="35"/>
  <c r="AN48" i="35"/>
  <c r="AL49" i="35"/>
  <c r="AL50" i="35"/>
  <c r="AI47" i="35"/>
  <c r="AU50" i="35"/>
  <c r="AS49" i="35"/>
  <c r="AJ47" i="35"/>
  <c r="AT48" i="35"/>
  <c r="AX47" i="35"/>
  <c r="AE48" i="35"/>
  <c r="AU48" i="35"/>
  <c r="AW51" i="35"/>
  <c r="AR50" i="35"/>
  <c r="AN50" i="35"/>
  <c r="AN51" i="35"/>
  <c r="AA48" i="35"/>
  <c r="AV47" i="35"/>
  <c r="AD51" i="35"/>
  <c r="AD47" i="35"/>
  <c r="AX51" i="35"/>
  <c r="AJ48" i="35"/>
  <c r="AQ50" i="35"/>
  <c r="AV51" i="35"/>
  <c r="AX48" i="35"/>
  <c r="AA49" i="35"/>
  <c r="AR48" i="35"/>
  <c r="AT49" i="35"/>
  <c r="AK49" i="35"/>
  <c r="AL47" i="35"/>
  <c r="AO51" i="35"/>
  <c r="AM48" i="35"/>
  <c r="AS50" i="35"/>
  <c r="Z48" i="35"/>
  <c r="AC49" i="35"/>
  <c r="AE47" i="35"/>
  <c r="AH50" i="35"/>
  <c r="AO47" i="35"/>
  <c r="AL48" i="35"/>
  <c r="AQ49" i="35"/>
  <c r="AG47" i="35"/>
  <c r="AB51" i="35"/>
  <c r="AY49" i="35"/>
  <c r="AV50" i="35"/>
  <c r="AX49" i="35"/>
  <c r="AL51" i="35"/>
  <c r="AG49" i="35"/>
  <c r="AM49" i="35"/>
  <c r="AD50" i="35"/>
  <c r="AP48" i="35"/>
  <c r="AT51" i="35"/>
  <c r="AP49" i="35"/>
  <c r="AY48" i="35"/>
  <c r="AB49" i="35"/>
  <c r="AE49" i="35"/>
  <c r="AF51" i="35"/>
  <c r="AJ50" i="35"/>
  <c r="AI49" i="35"/>
  <c r="AW50" i="35"/>
  <c r="AO48" i="35"/>
  <c r="AF48" i="35"/>
  <c r="AM47" i="35"/>
  <c r="AH48" i="35"/>
  <c r="AA50" i="35"/>
  <c r="AM51" i="35"/>
  <c r="Z50" i="35"/>
  <c r="AF47" i="35"/>
  <c r="AQ47" i="35"/>
  <c r="AT47" i="35"/>
  <c r="AG50" i="35"/>
  <c r="AP50" i="35"/>
  <c r="AK51" i="35"/>
  <c r="AD49" i="35"/>
  <c r="AY47" i="35"/>
  <c r="AS47" i="35"/>
  <c r="K186" i="36" l="1"/>
  <c r="K191" i="36"/>
  <c r="K199" i="36"/>
  <c r="K189" i="36"/>
  <c r="K190" i="36"/>
  <c r="C181" i="36"/>
  <c r="J190" i="36"/>
  <c r="J191" i="36"/>
  <c r="J196" i="36"/>
  <c r="J189" i="36"/>
  <c r="R182" i="36"/>
  <c r="G182" i="36"/>
  <c r="M182" i="36"/>
  <c r="N182" i="36"/>
  <c r="J119" i="36"/>
  <c r="C182" i="36"/>
  <c r="K119" i="36"/>
  <c r="L119" i="36"/>
  <c r="S56" i="36"/>
  <c r="T56" i="36"/>
  <c r="E182" i="36"/>
  <c r="T96" i="36"/>
  <c r="L159" i="36"/>
  <c r="S96" i="36"/>
  <c r="D182" i="36"/>
  <c r="K159" i="36"/>
  <c r="J159" i="36"/>
  <c r="F182" i="36"/>
  <c r="K139" i="36"/>
  <c r="J139" i="36"/>
  <c r="L139" i="36"/>
  <c r="T76" i="36"/>
  <c r="S76" i="36"/>
  <c r="I182" i="36"/>
  <c r="H201" i="36"/>
  <c r="P182" i="36"/>
  <c r="O182" i="36"/>
  <c r="S193" i="36"/>
  <c r="K187" i="36"/>
  <c r="T184" i="36"/>
  <c r="J186" i="36"/>
  <c r="S184" i="36"/>
  <c r="J199" i="36"/>
  <c r="N181" i="36"/>
  <c r="E181" i="36"/>
  <c r="G181" i="36"/>
  <c r="P181" i="36"/>
  <c r="S168" i="36"/>
  <c r="T168" i="36"/>
  <c r="T149" i="36"/>
  <c r="T192" i="36" s="1"/>
  <c r="S149" i="36"/>
  <c r="S192" i="36" s="1"/>
  <c r="L192" i="36"/>
  <c r="O181" i="36"/>
  <c r="S144" i="36"/>
  <c r="T144" i="36"/>
  <c r="S156" i="36"/>
  <c r="T156" i="36"/>
  <c r="S167" i="36"/>
  <c r="T167" i="36"/>
  <c r="I181" i="36"/>
  <c r="T193" i="36"/>
  <c r="T152" i="36"/>
  <c r="T195" i="36" s="1"/>
  <c r="S152" i="36"/>
  <c r="S195" i="36" s="1"/>
  <c r="L195" i="36"/>
  <c r="T147" i="36"/>
  <c r="T190" i="36" s="1"/>
  <c r="S147" i="36"/>
  <c r="L187" i="36"/>
  <c r="T151" i="36"/>
  <c r="T194" i="36" s="1"/>
  <c r="S151" i="36"/>
  <c r="S194" i="36" s="1"/>
  <c r="L194" i="36"/>
  <c r="D181" i="36"/>
  <c r="S176" i="36"/>
  <c r="T176" i="36"/>
  <c r="J118" i="36"/>
  <c r="K118" i="36"/>
  <c r="T146" i="36"/>
  <c r="T189" i="36" s="1"/>
  <c r="S146" i="36"/>
  <c r="S143" i="36"/>
  <c r="T143" i="36"/>
  <c r="L186" i="36"/>
  <c r="S175" i="36"/>
  <c r="S198" i="36" s="1"/>
  <c r="T175" i="36"/>
  <c r="T198" i="36" s="1"/>
  <c r="T153" i="36"/>
  <c r="S153" i="36"/>
  <c r="S196" i="36" s="1"/>
  <c r="L118" i="36"/>
  <c r="T55" i="36"/>
  <c r="S55" i="36"/>
  <c r="F181" i="36"/>
  <c r="L196" i="36"/>
  <c r="S163" i="36"/>
  <c r="T163" i="36"/>
  <c r="S166" i="36"/>
  <c r="T166" i="36"/>
  <c r="R181" i="36"/>
  <c r="L190" i="36"/>
  <c r="T145" i="36"/>
  <c r="T188" i="36" s="1"/>
  <c r="S145" i="36"/>
  <c r="S188" i="36" s="1"/>
  <c r="L188" i="36"/>
  <c r="S148" i="36"/>
  <c r="S191" i="36" s="1"/>
  <c r="T148" i="36"/>
  <c r="T191" i="36" s="1"/>
  <c r="L199" i="36"/>
  <c r="T140" i="36"/>
  <c r="T183" i="36" s="1"/>
  <c r="S140" i="36"/>
  <c r="S183" i="36" s="1"/>
  <c r="M181" i="36"/>
  <c r="L189" i="36"/>
  <c r="S173" i="36"/>
  <c r="T173" i="36"/>
  <c r="T95" i="36"/>
  <c r="S95" i="36"/>
  <c r="L158" i="36"/>
  <c r="S164" i="36"/>
  <c r="T164" i="36"/>
  <c r="S174" i="36"/>
  <c r="S197" i="36" s="1"/>
  <c r="T174" i="36"/>
  <c r="T197" i="36" s="1"/>
  <c r="T75" i="36"/>
  <c r="S75" i="36"/>
  <c r="L138" i="36"/>
  <c r="T162" i="36"/>
  <c r="T185" i="36" s="1"/>
  <c r="S162" i="36"/>
  <c r="S185" i="36" s="1"/>
  <c r="T157" i="36"/>
  <c r="T200" i="36" s="1"/>
  <c r="S157" i="36"/>
  <c r="S200" i="36" s="1"/>
  <c r="L183" i="36"/>
  <c r="K158" i="36"/>
  <c r="J158" i="36"/>
  <c r="J138" i="36"/>
  <c r="K138" i="36"/>
  <c r="L191" i="36"/>
  <c r="L200" i="36"/>
  <c r="B158" i="35"/>
  <c r="B138" i="35"/>
  <c r="T199" i="36" l="1"/>
  <c r="S199" i="36"/>
  <c r="H205" i="36"/>
  <c r="H203" i="36"/>
  <c r="C201" i="36"/>
  <c r="D201" i="36"/>
  <c r="S190" i="36"/>
  <c r="R201" i="36"/>
  <c r="R205" i="36" s="1"/>
  <c r="I39" i="36" s="1"/>
  <c r="G201" i="36"/>
  <c r="G203" i="36" s="1"/>
  <c r="O201" i="36"/>
  <c r="O205" i="36" s="1"/>
  <c r="F39" i="36" s="1"/>
  <c r="I201" i="36"/>
  <c r="M201" i="36"/>
  <c r="M203" i="36" s="1"/>
  <c r="P201" i="36"/>
  <c r="P205" i="36" s="1"/>
  <c r="N201" i="36"/>
  <c r="N203" i="36" s="1"/>
  <c r="T139" i="36"/>
  <c r="S139" i="36"/>
  <c r="L182" i="36"/>
  <c r="S119" i="36"/>
  <c r="T119" i="36"/>
  <c r="K182" i="36"/>
  <c r="J182" i="36"/>
  <c r="E201" i="36"/>
  <c r="E203" i="36" s="1"/>
  <c r="T159" i="36"/>
  <c r="S159" i="36"/>
  <c r="F201" i="36"/>
  <c r="T196" i="36"/>
  <c r="T187" i="36"/>
  <c r="S187" i="36"/>
  <c r="S189" i="36"/>
  <c r="K181" i="36"/>
  <c r="T118" i="36"/>
  <c r="L181" i="36"/>
  <c r="S118" i="36"/>
  <c r="T158" i="36"/>
  <c r="S158" i="36"/>
  <c r="T138" i="36"/>
  <c r="S138" i="36"/>
  <c r="T186" i="36"/>
  <c r="J181" i="36"/>
  <c r="S186" i="36"/>
  <c r="E105" i="35"/>
  <c r="G103" i="35"/>
  <c r="F112" i="35"/>
  <c r="I112" i="35"/>
  <c r="I102" i="35"/>
  <c r="I114" i="35"/>
  <c r="F113" i="35"/>
  <c r="F101" i="35"/>
  <c r="F97" i="35"/>
  <c r="D105" i="35"/>
  <c r="C98" i="35"/>
  <c r="C109" i="35"/>
  <c r="C108" i="35"/>
  <c r="D103" i="35"/>
  <c r="F98" i="35"/>
  <c r="F109" i="35"/>
  <c r="F108" i="35"/>
  <c r="C103" i="35"/>
  <c r="G112" i="35"/>
  <c r="F105" i="35"/>
  <c r="H103" i="35"/>
  <c r="H166" i="35" s="1"/>
  <c r="H97" i="35"/>
  <c r="H160" i="35" s="1"/>
  <c r="H101" i="35"/>
  <c r="H164" i="35" s="1"/>
  <c r="G99" i="35"/>
  <c r="G111" i="35"/>
  <c r="H104" i="35"/>
  <c r="H167" i="35" s="1"/>
  <c r="H102" i="35"/>
  <c r="H165" i="35" s="1"/>
  <c r="H114" i="35"/>
  <c r="H177" i="35" s="1"/>
  <c r="D101" i="35"/>
  <c r="D97" i="35"/>
  <c r="C101" i="35"/>
  <c r="C97" i="35"/>
  <c r="G114" i="35"/>
  <c r="G102" i="35"/>
  <c r="E113" i="35"/>
  <c r="C111" i="35"/>
  <c r="C99" i="35"/>
  <c r="C104" i="35"/>
  <c r="F104" i="35"/>
  <c r="C110" i="35"/>
  <c r="C107" i="35"/>
  <c r="C96" i="35"/>
  <c r="I101" i="35"/>
  <c r="I97" i="35"/>
  <c r="D113" i="35"/>
  <c r="E103" i="35"/>
  <c r="I113" i="35"/>
  <c r="C113" i="35"/>
  <c r="D112" i="35"/>
  <c r="H106" i="35"/>
  <c r="H169" i="35" s="1"/>
  <c r="H100" i="35"/>
  <c r="H163" i="35" s="1"/>
  <c r="G113" i="35"/>
  <c r="D98" i="35"/>
  <c r="D108" i="35"/>
  <c r="D109" i="35"/>
  <c r="D102" i="35"/>
  <c r="D114" i="35"/>
  <c r="I104" i="35"/>
  <c r="I110" i="35"/>
  <c r="I96" i="35"/>
  <c r="I107" i="35"/>
  <c r="G104" i="35"/>
  <c r="I103" i="35"/>
  <c r="D104" i="35"/>
  <c r="E100" i="35"/>
  <c r="E106" i="35"/>
  <c r="D106" i="35"/>
  <c r="D100" i="35"/>
  <c r="D99" i="35"/>
  <c r="D111" i="35"/>
  <c r="E99" i="35"/>
  <c r="E111" i="35"/>
  <c r="E112" i="35"/>
  <c r="E114" i="35"/>
  <c r="E102" i="35"/>
  <c r="H105" i="35"/>
  <c r="H168" i="35" s="1"/>
  <c r="H98" i="35"/>
  <c r="H161" i="35" s="1"/>
  <c r="H109" i="35"/>
  <c r="H172" i="35" s="1"/>
  <c r="H108" i="35"/>
  <c r="H171" i="35" s="1"/>
  <c r="G101" i="35"/>
  <c r="G97" i="35"/>
  <c r="D110" i="35"/>
  <c r="D96" i="35"/>
  <c r="D107" i="35"/>
  <c r="H99" i="35"/>
  <c r="H162" i="35" s="1"/>
  <c r="H111" i="35"/>
  <c r="H174" i="35" s="1"/>
  <c r="G109" i="35"/>
  <c r="G108" i="35"/>
  <c r="G98" i="35"/>
  <c r="F103" i="35"/>
  <c r="G96" i="35"/>
  <c r="G107" i="35"/>
  <c r="G110" i="35"/>
  <c r="H112" i="35"/>
  <c r="H175" i="35" s="1"/>
  <c r="I105" i="35"/>
  <c r="C102" i="35"/>
  <c r="C114" i="35"/>
  <c r="F106" i="35"/>
  <c r="F100" i="35"/>
  <c r="C105" i="35"/>
  <c r="G105" i="35"/>
  <c r="I100" i="35"/>
  <c r="I106" i="35"/>
  <c r="F110" i="35"/>
  <c r="F96" i="35"/>
  <c r="F107" i="35"/>
  <c r="H110" i="35"/>
  <c r="H173" i="35" s="1"/>
  <c r="H96" i="35"/>
  <c r="H159" i="35" s="1"/>
  <c r="H107" i="35"/>
  <c r="H170" i="35" s="1"/>
  <c r="C112" i="35"/>
  <c r="E101" i="35"/>
  <c r="E97" i="35"/>
  <c r="I111" i="35"/>
  <c r="I99" i="35"/>
  <c r="G100" i="35"/>
  <c r="G106" i="35"/>
  <c r="E109" i="35"/>
  <c r="E108" i="35"/>
  <c r="E98" i="35"/>
  <c r="C106" i="35"/>
  <c r="C100" i="35"/>
  <c r="I108" i="35"/>
  <c r="I109" i="35"/>
  <c r="I98" i="35"/>
  <c r="E110" i="35"/>
  <c r="E107" i="35"/>
  <c r="E96" i="35"/>
  <c r="F102" i="35"/>
  <c r="F114" i="35"/>
  <c r="E104" i="35"/>
  <c r="F99" i="35"/>
  <c r="F111" i="35"/>
  <c r="H113" i="35"/>
  <c r="H176" i="35" s="1"/>
  <c r="E86" i="35"/>
  <c r="E80" i="35"/>
  <c r="C81" i="35"/>
  <c r="C77" i="35"/>
  <c r="E93" i="35"/>
  <c r="D89" i="35"/>
  <c r="D88" i="35"/>
  <c r="D78" i="35"/>
  <c r="E83" i="35"/>
  <c r="F82" i="35"/>
  <c r="F94" i="35"/>
  <c r="I92" i="35"/>
  <c r="F83" i="35"/>
  <c r="G92" i="35"/>
  <c r="I83" i="35"/>
  <c r="F77" i="35"/>
  <c r="F81" i="35"/>
  <c r="H86" i="35"/>
  <c r="H149" i="35" s="1"/>
  <c r="H80" i="35"/>
  <c r="H143" i="35" s="1"/>
  <c r="C84" i="35"/>
  <c r="G85" i="35"/>
  <c r="D86" i="35"/>
  <c r="D80" i="35"/>
  <c r="E85" i="35"/>
  <c r="D94" i="35"/>
  <c r="D82" i="35"/>
  <c r="F87" i="35"/>
  <c r="F90" i="35"/>
  <c r="F76" i="35"/>
  <c r="G84" i="35"/>
  <c r="F79" i="35"/>
  <c r="F91" i="35"/>
  <c r="I90" i="35"/>
  <c r="I76" i="35"/>
  <c r="I87" i="35"/>
  <c r="D85" i="35"/>
  <c r="I93" i="35"/>
  <c r="E92" i="35"/>
  <c r="C87" i="35"/>
  <c r="C76" i="35"/>
  <c r="C90" i="35"/>
  <c r="I84" i="35"/>
  <c r="D92" i="35"/>
  <c r="H87" i="35"/>
  <c r="H150" i="35" s="1"/>
  <c r="H90" i="35"/>
  <c r="H153" i="35" s="1"/>
  <c r="H76" i="35"/>
  <c r="H139" i="35" s="1"/>
  <c r="C80" i="35"/>
  <c r="C86" i="35"/>
  <c r="I86" i="35"/>
  <c r="I80" i="35"/>
  <c r="F86" i="35"/>
  <c r="F80" i="35"/>
  <c r="H93" i="35"/>
  <c r="H156" i="35" s="1"/>
  <c r="I81" i="35"/>
  <c r="I77" i="35"/>
  <c r="E94" i="35"/>
  <c r="E82" i="35"/>
  <c r="H84" i="35"/>
  <c r="H147" i="35" s="1"/>
  <c r="C89" i="35"/>
  <c r="C88" i="35"/>
  <c r="C78" i="35"/>
  <c r="G89" i="35"/>
  <c r="G88" i="35"/>
  <c r="G78" i="35"/>
  <c r="D93" i="35"/>
  <c r="C83" i="35"/>
  <c r="H92" i="35"/>
  <c r="H155" i="35" s="1"/>
  <c r="F85" i="35"/>
  <c r="D77" i="35"/>
  <c r="D81" i="35"/>
  <c r="G91" i="35"/>
  <c r="G79" i="35"/>
  <c r="C93" i="35"/>
  <c r="I91" i="35"/>
  <c r="I79" i="35"/>
  <c r="E78" i="35"/>
  <c r="E88" i="35"/>
  <c r="E89" i="35"/>
  <c r="E84" i="35"/>
  <c r="F78" i="35"/>
  <c r="F89" i="35"/>
  <c r="F88" i="35"/>
  <c r="E91" i="35"/>
  <c r="E79" i="35"/>
  <c r="E81" i="35"/>
  <c r="E77" i="35"/>
  <c r="C92" i="35"/>
  <c r="H78" i="35"/>
  <c r="H141" i="35" s="1"/>
  <c r="H89" i="35"/>
  <c r="H152" i="35" s="1"/>
  <c r="H88" i="35"/>
  <c r="H151" i="35" s="1"/>
  <c r="G93" i="35"/>
  <c r="G83" i="35"/>
  <c r="D87" i="35"/>
  <c r="D90" i="35"/>
  <c r="D76" i="35"/>
  <c r="C82" i="35"/>
  <c r="C94" i="35"/>
  <c r="G87" i="35"/>
  <c r="G90" i="35"/>
  <c r="G76" i="35"/>
  <c r="H79" i="35"/>
  <c r="H142" i="35" s="1"/>
  <c r="H91" i="35"/>
  <c r="H154" i="35" s="1"/>
  <c r="F84" i="35"/>
  <c r="G86" i="35"/>
  <c r="G80" i="35"/>
  <c r="D91" i="35"/>
  <c r="D79" i="35"/>
  <c r="H81" i="35"/>
  <c r="H144" i="35" s="1"/>
  <c r="H77" i="35"/>
  <c r="H140" i="35" s="1"/>
  <c r="F92" i="35"/>
  <c r="D83" i="35"/>
  <c r="H85" i="35"/>
  <c r="H148" i="35" s="1"/>
  <c r="H83" i="35"/>
  <c r="H146" i="35" s="1"/>
  <c r="E90" i="35"/>
  <c r="E87" i="35"/>
  <c r="E76" i="35"/>
  <c r="G77" i="35"/>
  <c r="G81" i="35"/>
  <c r="I78" i="35"/>
  <c r="I88" i="35"/>
  <c r="I89" i="35"/>
  <c r="C85" i="35"/>
  <c r="H82" i="35"/>
  <c r="H145" i="35" s="1"/>
  <c r="H94" i="35"/>
  <c r="H157" i="35" s="1"/>
  <c r="I85" i="35"/>
  <c r="F93" i="35"/>
  <c r="C79" i="35"/>
  <c r="C91" i="35"/>
  <c r="G82" i="35"/>
  <c r="G94" i="35"/>
  <c r="I82" i="35"/>
  <c r="I94" i="35"/>
  <c r="D84" i="35"/>
  <c r="I74" i="35"/>
  <c r="C70" i="35"/>
  <c r="C74" i="35"/>
  <c r="F72" i="35"/>
  <c r="H74" i="35"/>
  <c r="H137" i="35" s="1"/>
  <c r="J72" i="35"/>
  <c r="D72" i="35"/>
  <c r="J73" i="35"/>
  <c r="E74" i="35"/>
  <c r="F71" i="35"/>
  <c r="I71" i="35"/>
  <c r="G70" i="35"/>
  <c r="C72" i="35"/>
  <c r="H70" i="35"/>
  <c r="H133" i="35" s="1"/>
  <c r="D70" i="35"/>
  <c r="C73" i="35"/>
  <c r="J74" i="35"/>
  <c r="D74" i="35"/>
  <c r="E72" i="35"/>
  <c r="G72" i="35"/>
  <c r="E73" i="35"/>
  <c r="J71" i="35"/>
  <c r="G71" i="35"/>
  <c r="I73" i="35"/>
  <c r="D73" i="35"/>
  <c r="H73" i="35"/>
  <c r="H136" i="35" s="1"/>
  <c r="H71" i="35"/>
  <c r="H134" i="35" s="1"/>
  <c r="E70" i="35"/>
  <c r="E71" i="35"/>
  <c r="C71" i="35"/>
  <c r="D71" i="35"/>
  <c r="F74" i="35"/>
  <c r="G74" i="35"/>
  <c r="G73" i="35"/>
  <c r="H72" i="35"/>
  <c r="H135" i="35" s="1"/>
  <c r="I72" i="35"/>
  <c r="I70" i="35"/>
  <c r="F73" i="35"/>
  <c r="F70" i="35"/>
  <c r="J70" i="35"/>
  <c r="I62" i="35"/>
  <c r="C67" i="35"/>
  <c r="E63" i="35"/>
  <c r="C68" i="35"/>
  <c r="C69" i="35"/>
  <c r="C58" i="35"/>
  <c r="I61" i="35"/>
  <c r="I57" i="35"/>
  <c r="E65" i="35"/>
  <c r="C62" i="35"/>
  <c r="E61" i="35"/>
  <c r="E57" i="35"/>
  <c r="H62" i="35"/>
  <c r="H125" i="35" s="1"/>
  <c r="H63" i="35"/>
  <c r="H126" i="35" s="1"/>
  <c r="C65" i="35"/>
  <c r="J64" i="35"/>
  <c r="F66" i="35"/>
  <c r="F60" i="35"/>
  <c r="G64" i="35"/>
  <c r="E62" i="35"/>
  <c r="J63" i="35"/>
  <c r="F59" i="35"/>
  <c r="H66" i="35"/>
  <c r="H129" i="35" s="1"/>
  <c r="H60" i="35"/>
  <c r="H123" i="35" s="1"/>
  <c r="I59" i="35"/>
  <c r="J58" i="35"/>
  <c r="J69" i="35"/>
  <c r="J68" i="35"/>
  <c r="H61" i="35"/>
  <c r="H124" i="35" s="1"/>
  <c r="H57" i="35"/>
  <c r="H120" i="35" s="1"/>
  <c r="J65" i="35"/>
  <c r="G67" i="35"/>
  <c r="E64" i="35"/>
  <c r="D58" i="35"/>
  <c r="D69" i="35"/>
  <c r="D68" i="35"/>
  <c r="E66" i="35"/>
  <c r="E60" i="35"/>
  <c r="D64" i="35"/>
  <c r="H67" i="35"/>
  <c r="H130" i="35" s="1"/>
  <c r="C66" i="35"/>
  <c r="C60" i="35"/>
  <c r="D67" i="35"/>
  <c r="D66" i="35"/>
  <c r="D60" i="35"/>
  <c r="D57" i="35"/>
  <c r="D61" i="35"/>
  <c r="J62" i="35"/>
  <c r="D62" i="35"/>
  <c r="H69" i="35"/>
  <c r="H132" i="35" s="1"/>
  <c r="H68" i="35"/>
  <c r="H131" i="35" s="1"/>
  <c r="H58" i="35"/>
  <c r="H121" i="35" s="1"/>
  <c r="C57" i="35"/>
  <c r="C61" i="35"/>
  <c r="J57" i="35"/>
  <c r="J61" i="35"/>
  <c r="G65" i="35"/>
  <c r="I63" i="35"/>
  <c r="J59" i="35"/>
  <c r="I64" i="35"/>
  <c r="J66" i="35"/>
  <c r="J60" i="35"/>
  <c r="G59" i="35"/>
  <c r="E58" i="35"/>
  <c r="E68" i="35"/>
  <c r="E69" i="35"/>
  <c r="F65" i="35"/>
  <c r="I69" i="35"/>
  <c r="I58" i="35"/>
  <c r="I68" i="35"/>
  <c r="H59" i="35"/>
  <c r="H122" i="35" s="1"/>
  <c r="F64" i="35"/>
  <c r="D65" i="35"/>
  <c r="E67" i="35"/>
  <c r="E59" i="35"/>
  <c r="C59" i="35"/>
  <c r="D59" i="35"/>
  <c r="G60" i="35"/>
  <c r="G66" i="35"/>
  <c r="F62" i="35"/>
  <c r="G62" i="35"/>
  <c r="C63" i="35"/>
  <c r="F69" i="35"/>
  <c r="F58" i="35"/>
  <c r="F68" i="35"/>
  <c r="I67" i="35"/>
  <c r="G61" i="35"/>
  <c r="G57" i="35"/>
  <c r="D63" i="35"/>
  <c r="H65" i="35"/>
  <c r="H128" i="35" s="1"/>
  <c r="G68" i="35"/>
  <c r="G69" i="35"/>
  <c r="G58" i="35"/>
  <c r="H64" i="35"/>
  <c r="H127" i="35" s="1"/>
  <c r="F67" i="35"/>
  <c r="I65" i="35"/>
  <c r="J67" i="35"/>
  <c r="C64" i="35"/>
  <c r="G63" i="35"/>
  <c r="I60" i="35"/>
  <c r="I66" i="35"/>
  <c r="F61" i="35"/>
  <c r="F57" i="35"/>
  <c r="F63" i="35"/>
  <c r="C56" i="35"/>
  <c r="C119" i="35" s="1"/>
  <c r="C55" i="35"/>
  <c r="E55" i="35"/>
  <c r="D55" i="35"/>
  <c r="G56" i="35"/>
  <c r="G119" i="35" s="1"/>
  <c r="F55" i="35"/>
  <c r="H56" i="35"/>
  <c r="H119" i="35" s="1"/>
  <c r="D56" i="35"/>
  <c r="D119" i="35" s="1"/>
  <c r="G55" i="35"/>
  <c r="E56" i="35"/>
  <c r="E119" i="35" s="1"/>
  <c r="I56" i="35"/>
  <c r="I119" i="35" s="1"/>
  <c r="F56" i="35"/>
  <c r="F119" i="35" s="1"/>
  <c r="J56" i="35"/>
  <c r="H40" i="36" l="1"/>
  <c r="C203" i="36"/>
  <c r="C205" i="36"/>
  <c r="I205" i="36"/>
  <c r="I203" i="36"/>
  <c r="F205" i="36"/>
  <c r="F203" i="36"/>
  <c r="D205" i="36"/>
  <c r="D203" i="36"/>
  <c r="R203" i="36"/>
  <c r="N205" i="36"/>
  <c r="E39" i="36" s="1"/>
  <c r="O203" i="36"/>
  <c r="M205" i="36"/>
  <c r="D39" i="36" s="1"/>
  <c r="G205" i="36"/>
  <c r="P203" i="36"/>
  <c r="K201" i="36"/>
  <c r="T182" i="36"/>
  <c r="S182" i="36"/>
  <c r="E205" i="36"/>
  <c r="J201" i="36"/>
  <c r="L201" i="36"/>
  <c r="L203" i="36" s="1"/>
  <c r="S181" i="36"/>
  <c r="T181" i="36"/>
  <c r="H193" i="35"/>
  <c r="H192" i="35"/>
  <c r="H184" i="35"/>
  <c r="H187" i="35"/>
  <c r="H182" i="35"/>
  <c r="H185" i="35"/>
  <c r="H183" i="35"/>
  <c r="H196" i="35"/>
  <c r="H197" i="35"/>
  <c r="H191" i="35"/>
  <c r="H199" i="35"/>
  <c r="H188" i="35"/>
  <c r="H200" i="35"/>
  <c r="H198" i="35"/>
  <c r="H186" i="35"/>
  <c r="H190" i="35"/>
  <c r="H189" i="35"/>
  <c r="H194" i="35"/>
  <c r="H195" i="35"/>
  <c r="O102" i="35"/>
  <c r="O165" i="35" s="1"/>
  <c r="F165" i="35"/>
  <c r="L106" i="35"/>
  <c r="L169" i="35" s="1"/>
  <c r="C169" i="35"/>
  <c r="N97" i="35"/>
  <c r="N160" i="35" s="1"/>
  <c r="E160" i="35"/>
  <c r="O110" i="35"/>
  <c r="O173" i="35" s="1"/>
  <c r="F173" i="35"/>
  <c r="L102" i="35"/>
  <c r="L165" i="35" s="1"/>
  <c r="C165" i="35"/>
  <c r="P108" i="35"/>
  <c r="P171" i="35" s="1"/>
  <c r="G171" i="35"/>
  <c r="P101" i="35"/>
  <c r="P164" i="35" s="1"/>
  <c r="G164" i="35"/>
  <c r="N111" i="35"/>
  <c r="N174" i="35" s="1"/>
  <c r="E174" i="35"/>
  <c r="M104" i="35"/>
  <c r="M167" i="35" s="1"/>
  <c r="D167" i="35"/>
  <c r="M102" i="35"/>
  <c r="M165" i="35" s="1"/>
  <c r="D165" i="35"/>
  <c r="L113" i="35"/>
  <c r="L176" i="35" s="1"/>
  <c r="C176" i="35"/>
  <c r="L110" i="35"/>
  <c r="L173" i="35" s="1"/>
  <c r="C173" i="35"/>
  <c r="L97" i="35"/>
  <c r="L160" i="35" s="1"/>
  <c r="C160" i="35"/>
  <c r="P99" i="35"/>
  <c r="P162" i="35" s="1"/>
  <c r="G162" i="35"/>
  <c r="O109" i="35"/>
  <c r="O172" i="35" s="1"/>
  <c r="F172" i="35"/>
  <c r="O101" i="35"/>
  <c r="O164" i="35" s="1"/>
  <c r="F164" i="35"/>
  <c r="N96" i="35"/>
  <c r="N159" i="35" s="1"/>
  <c r="E159" i="35"/>
  <c r="N98" i="35"/>
  <c r="N161" i="35" s="1"/>
  <c r="E161" i="35"/>
  <c r="N101" i="35"/>
  <c r="N164" i="35" s="1"/>
  <c r="E164" i="35"/>
  <c r="R106" i="35"/>
  <c r="R169" i="35" s="1"/>
  <c r="I169" i="35"/>
  <c r="R105" i="35"/>
  <c r="R168" i="35" s="1"/>
  <c r="I168" i="35"/>
  <c r="P109" i="35"/>
  <c r="P172" i="35" s="1"/>
  <c r="G172" i="35"/>
  <c r="N99" i="35"/>
  <c r="N162" i="35" s="1"/>
  <c r="E162" i="35"/>
  <c r="R103" i="35"/>
  <c r="R166" i="35" s="1"/>
  <c r="I166" i="35"/>
  <c r="M109" i="35"/>
  <c r="M172" i="35" s="1"/>
  <c r="D172" i="35"/>
  <c r="R113" i="35"/>
  <c r="R176" i="35" s="1"/>
  <c r="I176" i="35"/>
  <c r="O104" i="35"/>
  <c r="O167" i="35" s="1"/>
  <c r="F167" i="35"/>
  <c r="L101" i="35"/>
  <c r="L164" i="35" s="1"/>
  <c r="C164" i="35"/>
  <c r="O98" i="35"/>
  <c r="O161" i="35" s="1"/>
  <c r="F161" i="35"/>
  <c r="O113" i="35"/>
  <c r="O176" i="35" s="1"/>
  <c r="F176" i="35"/>
  <c r="N107" i="35"/>
  <c r="N170" i="35" s="1"/>
  <c r="E170" i="35"/>
  <c r="N108" i="35"/>
  <c r="N171" i="35" s="1"/>
  <c r="E171" i="35"/>
  <c r="L112" i="35"/>
  <c r="L175" i="35" s="1"/>
  <c r="C175" i="35"/>
  <c r="R100" i="35"/>
  <c r="R163" i="35" s="1"/>
  <c r="I163" i="35"/>
  <c r="M111" i="35"/>
  <c r="M174" i="35" s="1"/>
  <c r="D174" i="35"/>
  <c r="P104" i="35"/>
  <c r="P167" i="35" s="1"/>
  <c r="G167" i="35"/>
  <c r="M108" i="35"/>
  <c r="M171" i="35" s="1"/>
  <c r="D171" i="35"/>
  <c r="N103" i="35"/>
  <c r="N166" i="35" s="1"/>
  <c r="E166" i="35"/>
  <c r="L104" i="35"/>
  <c r="L167" i="35" s="1"/>
  <c r="C167" i="35"/>
  <c r="M97" i="35"/>
  <c r="M160" i="35" s="1"/>
  <c r="D160" i="35"/>
  <c r="M103" i="35"/>
  <c r="M166" i="35" s="1"/>
  <c r="D166" i="35"/>
  <c r="R114" i="35"/>
  <c r="R177" i="35" s="1"/>
  <c r="I177" i="35"/>
  <c r="N110" i="35"/>
  <c r="N173" i="35" s="1"/>
  <c r="E173" i="35"/>
  <c r="N109" i="35"/>
  <c r="N172" i="35" s="1"/>
  <c r="E172" i="35"/>
  <c r="P105" i="35"/>
  <c r="P168" i="35" s="1"/>
  <c r="G168" i="35"/>
  <c r="P110" i="35"/>
  <c r="P173" i="35" s="1"/>
  <c r="G173" i="35"/>
  <c r="M99" i="35"/>
  <c r="M162" i="35" s="1"/>
  <c r="D162" i="35"/>
  <c r="R107" i="35"/>
  <c r="R170" i="35" s="1"/>
  <c r="I170" i="35"/>
  <c r="M98" i="35"/>
  <c r="M161" i="35" s="1"/>
  <c r="D161" i="35"/>
  <c r="M113" i="35"/>
  <c r="M176" i="35" s="1"/>
  <c r="D176" i="35"/>
  <c r="L99" i="35"/>
  <c r="L162" i="35" s="1"/>
  <c r="C162" i="35"/>
  <c r="M101" i="35"/>
  <c r="M164" i="35" s="1"/>
  <c r="D164" i="35"/>
  <c r="L108" i="35"/>
  <c r="L171" i="35" s="1"/>
  <c r="C171" i="35"/>
  <c r="R102" i="35"/>
  <c r="R165" i="35" s="1"/>
  <c r="I165" i="35"/>
  <c r="O111" i="35"/>
  <c r="O174" i="35" s="1"/>
  <c r="F174" i="35"/>
  <c r="R98" i="35"/>
  <c r="R161" i="35" s="1"/>
  <c r="I161" i="35"/>
  <c r="P106" i="35"/>
  <c r="P169" i="35" s="1"/>
  <c r="G169" i="35"/>
  <c r="L105" i="35"/>
  <c r="L168" i="35" s="1"/>
  <c r="C168" i="35"/>
  <c r="P107" i="35"/>
  <c r="P170" i="35" s="1"/>
  <c r="G170" i="35"/>
  <c r="M107" i="35"/>
  <c r="M170" i="35" s="1"/>
  <c r="D170" i="35"/>
  <c r="M100" i="35"/>
  <c r="M163" i="35" s="1"/>
  <c r="D163" i="35"/>
  <c r="R96" i="35"/>
  <c r="R159" i="35" s="1"/>
  <c r="I159" i="35"/>
  <c r="P113" i="35"/>
  <c r="P176" i="35" s="1"/>
  <c r="G176" i="35"/>
  <c r="R97" i="35"/>
  <c r="R160" i="35" s="1"/>
  <c r="I160" i="35"/>
  <c r="L111" i="35"/>
  <c r="L174" i="35" s="1"/>
  <c r="C174" i="35"/>
  <c r="O105" i="35"/>
  <c r="O168" i="35" s="1"/>
  <c r="F168" i="35"/>
  <c r="L109" i="35"/>
  <c r="L172" i="35" s="1"/>
  <c r="C172" i="35"/>
  <c r="R112" i="35"/>
  <c r="R175" i="35" s="1"/>
  <c r="I175" i="35"/>
  <c r="O99" i="35"/>
  <c r="O162" i="35" s="1"/>
  <c r="F162" i="35"/>
  <c r="R109" i="35"/>
  <c r="R172" i="35" s="1"/>
  <c r="I172" i="35"/>
  <c r="P100" i="35"/>
  <c r="P163" i="35" s="1"/>
  <c r="G163" i="35"/>
  <c r="O100" i="35"/>
  <c r="O163" i="35" s="1"/>
  <c r="F163" i="35"/>
  <c r="P96" i="35"/>
  <c r="P159" i="35" s="1"/>
  <c r="G159" i="35"/>
  <c r="M96" i="35"/>
  <c r="M159" i="35" s="1"/>
  <c r="D159" i="35"/>
  <c r="N102" i="35"/>
  <c r="N165" i="35" s="1"/>
  <c r="E165" i="35"/>
  <c r="M106" i="35"/>
  <c r="M169" i="35" s="1"/>
  <c r="D169" i="35"/>
  <c r="R110" i="35"/>
  <c r="R173" i="35" s="1"/>
  <c r="I173" i="35"/>
  <c r="R101" i="35"/>
  <c r="R164" i="35" s="1"/>
  <c r="I164" i="35"/>
  <c r="N113" i="35"/>
  <c r="N176" i="35" s="1"/>
  <c r="E176" i="35"/>
  <c r="P112" i="35"/>
  <c r="P175" i="35" s="1"/>
  <c r="G175" i="35"/>
  <c r="L98" i="35"/>
  <c r="L161" i="35" s="1"/>
  <c r="C161" i="35"/>
  <c r="O112" i="35"/>
  <c r="O175" i="35" s="1"/>
  <c r="F175" i="35"/>
  <c r="N104" i="35"/>
  <c r="N167" i="35" s="1"/>
  <c r="E167" i="35"/>
  <c r="R108" i="35"/>
  <c r="R171" i="35" s="1"/>
  <c r="I171" i="35"/>
  <c r="R99" i="35"/>
  <c r="R162" i="35" s="1"/>
  <c r="I162" i="35"/>
  <c r="O107" i="35"/>
  <c r="O170" i="35" s="1"/>
  <c r="F170" i="35"/>
  <c r="O106" i="35"/>
  <c r="O169" i="35" s="1"/>
  <c r="F169" i="35"/>
  <c r="O103" i="35"/>
  <c r="O166" i="35" s="1"/>
  <c r="F166" i="35"/>
  <c r="M110" i="35"/>
  <c r="M173" i="35" s="1"/>
  <c r="D173" i="35"/>
  <c r="N114" i="35"/>
  <c r="N177" i="35" s="1"/>
  <c r="E177" i="35"/>
  <c r="N106" i="35"/>
  <c r="N169" i="35" s="1"/>
  <c r="E169" i="35"/>
  <c r="R104" i="35"/>
  <c r="R167" i="35" s="1"/>
  <c r="I167" i="35"/>
  <c r="L96" i="35"/>
  <c r="L159" i="35" s="1"/>
  <c r="C159" i="35"/>
  <c r="P102" i="35"/>
  <c r="P165" i="35" s="1"/>
  <c r="G165" i="35"/>
  <c r="L103" i="35"/>
  <c r="L166" i="35" s="1"/>
  <c r="C166" i="35"/>
  <c r="M105" i="35"/>
  <c r="M168" i="35" s="1"/>
  <c r="D168" i="35"/>
  <c r="P103" i="35"/>
  <c r="P166" i="35" s="1"/>
  <c r="G166" i="35"/>
  <c r="O114" i="35"/>
  <c r="O177" i="35" s="1"/>
  <c r="F177" i="35"/>
  <c r="L100" i="35"/>
  <c r="L163" i="35" s="1"/>
  <c r="C163" i="35"/>
  <c r="R111" i="35"/>
  <c r="R174" i="35" s="1"/>
  <c r="I174" i="35"/>
  <c r="O96" i="35"/>
  <c r="O159" i="35" s="1"/>
  <c r="F159" i="35"/>
  <c r="L114" i="35"/>
  <c r="L177" i="35" s="1"/>
  <c r="C177" i="35"/>
  <c r="P98" i="35"/>
  <c r="P161" i="35" s="1"/>
  <c r="G161" i="35"/>
  <c r="P97" i="35"/>
  <c r="P160" i="35" s="1"/>
  <c r="G160" i="35"/>
  <c r="N112" i="35"/>
  <c r="N175" i="35" s="1"/>
  <c r="E175" i="35"/>
  <c r="N100" i="35"/>
  <c r="N163" i="35" s="1"/>
  <c r="E163" i="35"/>
  <c r="M114" i="35"/>
  <c r="M177" i="35" s="1"/>
  <c r="D177" i="35"/>
  <c r="M112" i="35"/>
  <c r="M175" i="35" s="1"/>
  <c r="D175" i="35"/>
  <c r="L107" i="35"/>
  <c r="L170" i="35" s="1"/>
  <c r="C170" i="35"/>
  <c r="P114" i="35"/>
  <c r="P177" i="35" s="1"/>
  <c r="G177" i="35"/>
  <c r="P111" i="35"/>
  <c r="P174" i="35" s="1"/>
  <c r="G174" i="35"/>
  <c r="O108" i="35"/>
  <c r="O171" i="35" s="1"/>
  <c r="F171" i="35"/>
  <c r="O97" i="35"/>
  <c r="O160" i="35" s="1"/>
  <c r="F160" i="35"/>
  <c r="N105" i="35"/>
  <c r="N168" i="35" s="1"/>
  <c r="E168" i="35"/>
  <c r="R82" i="35"/>
  <c r="R145" i="35" s="1"/>
  <c r="I145" i="35"/>
  <c r="N87" i="35"/>
  <c r="N150" i="35" s="1"/>
  <c r="E150" i="35"/>
  <c r="M79" i="35"/>
  <c r="M142" i="35" s="1"/>
  <c r="D142" i="35"/>
  <c r="P90" i="35"/>
  <c r="P153" i="35" s="1"/>
  <c r="G153" i="35"/>
  <c r="P93" i="35"/>
  <c r="P156" i="35" s="1"/>
  <c r="G156" i="35"/>
  <c r="N91" i="35"/>
  <c r="N154" i="35" s="1"/>
  <c r="E154" i="35"/>
  <c r="R79" i="35"/>
  <c r="R142" i="35" s="1"/>
  <c r="I142" i="35"/>
  <c r="L89" i="35"/>
  <c r="L152" i="35" s="1"/>
  <c r="C152" i="35"/>
  <c r="O86" i="35"/>
  <c r="O149" i="35" s="1"/>
  <c r="F149" i="35"/>
  <c r="M92" i="35"/>
  <c r="M155" i="35" s="1"/>
  <c r="D155" i="35"/>
  <c r="R87" i="35"/>
  <c r="R150" i="35" s="1"/>
  <c r="I150" i="35"/>
  <c r="O87" i="35"/>
  <c r="O150" i="35" s="1"/>
  <c r="F150" i="35"/>
  <c r="O94" i="35"/>
  <c r="O157" i="35" s="1"/>
  <c r="F157" i="35"/>
  <c r="L81" i="35"/>
  <c r="L144" i="35" s="1"/>
  <c r="C144" i="35"/>
  <c r="P94" i="35"/>
  <c r="P157" i="35" s="1"/>
  <c r="G157" i="35"/>
  <c r="L85" i="35"/>
  <c r="L148" i="35" s="1"/>
  <c r="C148" i="35"/>
  <c r="N90" i="35"/>
  <c r="N153" i="35" s="1"/>
  <c r="E153" i="35"/>
  <c r="M91" i="35"/>
  <c r="M154" i="35" s="1"/>
  <c r="D154" i="35"/>
  <c r="P87" i="35"/>
  <c r="P150" i="35" s="1"/>
  <c r="G150" i="35"/>
  <c r="O88" i="35"/>
  <c r="O151" i="35" s="1"/>
  <c r="F151" i="35"/>
  <c r="R91" i="35"/>
  <c r="R154" i="35" s="1"/>
  <c r="I154" i="35"/>
  <c r="L83" i="35"/>
  <c r="L146" i="35" s="1"/>
  <c r="C146" i="35"/>
  <c r="R80" i="35"/>
  <c r="R143" i="35" s="1"/>
  <c r="I143" i="35"/>
  <c r="R84" i="35"/>
  <c r="R147" i="35" s="1"/>
  <c r="I147" i="35"/>
  <c r="R76" i="35"/>
  <c r="R139" i="35" s="1"/>
  <c r="I139" i="35"/>
  <c r="M82" i="35"/>
  <c r="M145" i="35" s="1"/>
  <c r="D145" i="35"/>
  <c r="O82" i="35"/>
  <c r="O145" i="35" s="1"/>
  <c r="F145" i="35"/>
  <c r="N80" i="35"/>
  <c r="N143" i="35" s="1"/>
  <c r="E143" i="35"/>
  <c r="P82" i="35"/>
  <c r="P145" i="35" s="1"/>
  <c r="G145" i="35"/>
  <c r="R89" i="35"/>
  <c r="R152" i="35" s="1"/>
  <c r="I152" i="35"/>
  <c r="P80" i="35"/>
  <c r="P143" i="35" s="1"/>
  <c r="G143" i="35"/>
  <c r="L94" i="35"/>
  <c r="L157" i="35" s="1"/>
  <c r="C157" i="35"/>
  <c r="O89" i="35"/>
  <c r="O152" i="35" s="1"/>
  <c r="F152" i="35"/>
  <c r="L93" i="35"/>
  <c r="L156" i="35" s="1"/>
  <c r="C156" i="35"/>
  <c r="M93" i="35"/>
  <c r="M156" i="35" s="1"/>
  <c r="D156" i="35"/>
  <c r="N82" i="35"/>
  <c r="N145" i="35" s="1"/>
  <c r="E145" i="35"/>
  <c r="R86" i="35"/>
  <c r="R149" i="35" s="1"/>
  <c r="I149" i="35"/>
  <c r="L90" i="35"/>
  <c r="L153" i="35" s="1"/>
  <c r="C153" i="35"/>
  <c r="R90" i="35"/>
  <c r="R153" i="35" s="1"/>
  <c r="I153" i="35"/>
  <c r="M94" i="35"/>
  <c r="M157" i="35" s="1"/>
  <c r="D157" i="35"/>
  <c r="O81" i="35"/>
  <c r="O144" i="35" s="1"/>
  <c r="F144" i="35"/>
  <c r="N83" i="35"/>
  <c r="N146" i="35" s="1"/>
  <c r="E146" i="35"/>
  <c r="N86" i="35"/>
  <c r="N149" i="35" s="1"/>
  <c r="E149" i="35"/>
  <c r="L91" i="35"/>
  <c r="L154" i="35" s="1"/>
  <c r="C154" i="35"/>
  <c r="R88" i="35"/>
  <c r="R151" i="35" s="1"/>
  <c r="I151" i="35"/>
  <c r="P86" i="35"/>
  <c r="P149" i="35" s="1"/>
  <c r="G149" i="35"/>
  <c r="L82" i="35"/>
  <c r="L145" i="35" s="1"/>
  <c r="C145" i="35"/>
  <c r="O78" i="35"/>
  <c r="O141" i="35" s="1"/>
  <c r="F141" i="35"/>
  <c r="P79" i="35"/>
  <c r="P142" i="35" s="1"/>
  <c r="G142" i="35"/>
  <c r="P78" i="35"/>
  <c r="P141" i="35" s="1"/>
  <c r="G141" i="35"/>
  <c r="N94" i="35"/>
  <c r="N157" i="35" s="1"/>
  <c r="E157" i="35"/>
  <c r="L86" i="35"/>
  <c r="L149" i="35" s="1"/>
  <c r="C149" i="35"/>
  <c r="L76" i="35"/>
  <c r="L139" i="35" s="1"/>
  <c r="C139" i="35"/>
  <c r="O91" i="35"/>
  <c r="O154" i="35" s="1"/>
  <c r="F154" i="35"/>
  <c r="N85" i="35"/>
  <c r="N148" i="35" s="1"/>
  <c r="E148" i="35"/>
  <c r="O77" i="35"/>
  <c r="O140" i="35" s="1"/>
  <c r="F140" i="35"/>
  <c r="M78" i="35"/>
  <c r="M141" i="35" s="1"/>
  <c r="D141" i="35"/>
  <c r="L79" i="35"/>
  <c r="L142" i="35" s="1"/>
  <c r="C142" i="35"/>
  <c r="M83" i="35"/>
  <c r="M146" i="35" s="1"/>
  <c r="D146" i="35"/>
  <c r="O84" i="35"/>
  <c r="O147" i="35" s="1"/>
  <c r="F147" i="35"/>
  <c r="M76" i="35"/>
  <c r="M139" i="35" s="1"/>
  <c r="D139" i="35"/>
  <c r="L92" i="35"/>
  <c r="L155" i="35" s="1"/>
  <c r="C155" i="35"/>
  <c r="N84" i="35"/>
  <c r="N147" i="35" s="1"/>
  <c r="E147" i="35"/>
  <c r="P91" i="35"/>
  <c r="P154" i="35" s="1"/>
  <c r="G154" i="35"/>
  <c r="P88" i="35"/>
  <c r="P151" i="35" s="1"/>
  <c r="G151" i="35"/>
  <c r="R77" i="35"/>
  <c r="R140" i="35" s="1"/>
  <c r="I140" i="35"/>
  <c r="L80" i="35"/>
  <c r="L143" i="35" s="1"/>
  <c r="C143" i="35"/>
  <c r="L87" i="35"/>
  <c r="L150" i="35" s="1"/>
  <c r="C150" i="35"/>
  <c r="O79" i="35"/>
  <c r="O142" i="35" s="1"/>
  <c r="F142" i="35"/>
  <c r="M80" i="35"/>
  <c r="M143" i="35" s="1"/>
  <c r="D143" i="35"/>
  <c r="R83" i="35"/>
  <c r="R146" i="35" s="1"/>
  <c r="I146" i="35"/>
  <c r="M88" i="35"/>
  <c r="M151" i="35" s="1"/>
  <c r="D151" i="35"/>
  <c r="R78" i="35"/>
  <c r="R141" i="35" s="1"/>
  <c r="I141" i="35"/>
  <c r="O93" i="35"/>
  <c r="O156" i="35" s="1"/>
  <c r="F156" i="35"/>
  <c r="P81" i="35"/>
  <c r="P144" i="35" s="1"/>
  <c r="G144" i="35"/>
  <c r="O92" i="35"/>
  <c r="O155" i="35" s="1"/>
  <c r="F155" i="35"/>
  <c r="M90" i="35"/>
  <c r="M153" i="35" s="1"/>
  <c r="D153" i="35"/>
  <c r="N77" i="35"/>
  <c r="N140" i="35" s="1"/>
  <c r="E140" i="35"/>
  <c r="N89" i="35"/>
  <c r="N152" i="35" s="1"/>
  <c r="E152" i="35"/>
  <c r="M81" i="35"/>
  <c r="M144" i="35" s="1"/>
  <c r="D144" i="35"/>
  <c r="P89" i="35"/>
  <c r="P152" i="35" s="1"/>
  <c r="G152" i="35"/>
  <c r="R81" i="35"/>
  <c r="R144" i="35" s="1"/>
  <c r="I144" i="35"/>
  <c r="N92" i="35"/>
  <c r="N155" i="35" s="1"/>
  <c r="E155" i="35"/>
  <c r="P84" i="35"/>
  <c r="P147" i="35" s="1"/>
  <c r="G147" i="35"/>
  <c r="M86" i="35"/>
  <c r="M149" i="35" s="1"/>
  <c r="D149" i="35"/>
  <c r="P92" i="35"/>
  <c r="P155" i="35" s="1"/>
  <c r="G155" i="35"/>
  <c r="M89" i="35"/>
  <c r="M152" i="35" s="1"/>
  <c r="D152" i="35"/>
  <c r="M84" i="35"/>
  <c r="M147" i="35" s="1"/>
  <c r="D147" i="35"/>
  <c r="R85" i="35"/>
  <c r="R148" i="35" s="1"/>
  <c r="I148" i="35"/>
  <c r="P77" i="35"/>
  <c r="P140" i="35" s="1"/>
  <c r="G140" i="35"/>
  <c r="M87" i="35"/>
  <c r="M150" i="35" s="1"/>
  <c r="D150" i="35"/>
  <c r="N81" i="35"/>
  <c r="N144" i="35" s="1"/>
  <c r="E144" i="35"/>
  <c r="N88" i="35"/>
  <c r="N151" i="35" s="1"/>
  <c r="E151" i="35"/>
  <c r="M77" i="35"/>
  <c r="M140" i="35" s="1"/>
  <c r="D140" i="35"/>
  <c r="L78" i="35"/>
  <c r="L141" i="35" s="1"/>
  <c r="C141" i="35"/>
  <c r="R93" i="35"/>
  <c r="R156" i="35" s="1"/>
  <c r="I156" i="35"/>
  <c r="O76" i="35"/>
  <c r="O139" i="35" s="1"/>
  <c r="F139" i="35"/>
  <c r="P85" i="35"/>
  <c r="P148" i="35" s="1"/>
  <c r="G148" i="35"/>
  <c r="O83" i="35"/>
  <c r="O146" i="35" s="1"/>
  <c r="F146" i="35"/>
  <c r="N93" i="35"/>
  <c r="N156" i="35" s="1"/>
  <c r="E156" i="35"/>
  <c r="R94" i="35"/>
  <c r="R157" i="35" s="1"/>
  <c r="I157" i="35"/>
  <c r="N76" i="35"/>
  <c r="N139" i="35" s="1"/>
  <c r="E139" i="35"/>
  <c r="P76" i="35"/>
  <c r="P139" i="35" s="1"/>
  <c r="G139" i="35"/>
  <c r="P83" i="35"/>
  <c r="P146" i="35" s="1"/>
  <c r="G146" i="35"/>
  <c r="N79" i="35"/>
  <c r="N142" i="35" s="1"/>
  <c r="E142" i="35"/>
  <c r="N78" i="35"/>
  <c r="N141" i="35" s="1"/>
  <c r="E141" i="35"/>
  <c r="O85" i="35"/>
  <c r="O148" i="35" s="1"/>
  <c r="F148" i="35"/>
  <c r="L88" i="35"/>
  <c r="L151" i="35" s="1"/>
  <c r="C151" i="35"/>
  <c r="O80" i="35"/>
  <c r="O143" i="35" s="1"/>
  <c r="F143" i="35"/>
  <c r="M85" i="35"/>
  <c r="M148" i="35" s="1"/>
  <c r="D148" i="35"/>
  <c r="O90" i="35"/>
  <c r="O153" i="35" s="1"/>
  <c r="F153" i="35"/>
  <c r="L84" i="35"/>
  <c r="L147" i="35" s="1"/>
  <c r="C147" i="35"/>
  <c r="R92" i="35"/>
  <c r="R155" i="35" s="1"/>
  <c r="I155" i="35"/>
  <c r="L77" i="35"/>
  <c r="L140" i="35" s="1"/>
  <c r="C140" i="35"/>
  <c r="O61" i="35"/>
  <c r="O124" i="35" s="1"/>
  <c r="F124" i="35"/>
  <c r="R67" i="35"/>
  <c r="R130" i="35" s="1"/>
  <c r="I130" i="35"/>
  <c r="P60" i="35"/>
  <c r="P123" i="35" s="1"/>
  <c r="G123" i="35"/>
  <c r="R68" i="35"/>
  <c r="R131" i="35" s="1"/>
  <c r="I131" i="35"/>
  <c r="L61" i="35"/>
  <c r="L124" i="35" s="1"/>
  <c r="C124" i="35"/>
  <c r="M57" i="35"/>
  <c r="M120" i="35" s="1"/>
  <c r="D120" i="35"/>
  <c r="N60" i="35"/>
  <c r="N123" i="35" s="1"/>
  <c r="E123" i="35"/>
  <c r="O59" i="35"/>
  <c r="O122" i="35" s="1"/>
  <c r="F122" i="35"/>
  <c r="L58" i="35"/>
  <c r="L121" i="35" s="1"/>
  <c r="C121" i="35"/>
  <c r="O73" i="35"/>
  <c r="O136" i="35" s="1"/>
  <c r="F136" i="35"/>
  <c r="L71" i="35"/>
  <c r="L134" i="35" s="1"/>
  <c r="C134" i="35"/>
  <c r="O68" i="35"/>
  <c r="O131" i="35" s="1"/>
  <c r="F131" i="35"/>
  <c r="N71" i="35"/>
  <c r="N134" i="35" s="1"/>
  <c r="E134" i="35"/>
  <c r="R60" i="35"/>
  <c r="R123" i="35" s="1"/>
  <c r="I123" i="35"/>
  <c r="N57" i="35"/>
  <c r="N120" i="35" s="1"/>
  <c r="E120" i="35"/>
  <c r="P70" i="35"/>
  <c r="P133" i="35" s="1"/>
  <c r="G133" i="35"/>
  <c r="P68" i="35"/>
  <c r="P131" i="35" s="1"/>
  <c r="G131" i="35"/>
  <c r="N59" i="35"/>
  <c r="N122" i="35" s="1"/>
  <c r="E122" i="35"/>
  <c r="M67" i="35"/>
  <c r="M130" i="35" s="1"/>
  <c r="D130" i="35"/>
  <c r="N61" i="35"/>
  <c r="N124" i="35" s="1"/>
  <c r="E124" i="35"/>
  <c r="N72" i="35"/>
  <c r="N135" i="35" s="1"/>
  <c r="E135" i="35"/>
  <c r="R71" i="35"/>
  <c r="R134" i="35" s="1"/>
  <c r="I134" i="35"/>
  <c r="L74" i="35"/>
  <c r="L137" i="35" s="1"/>
  <c r="C137" i="35"/>
  <c r="P58" i="35"/>
  <c r="P121" i="35" s="1"/>
  <c r="G121" i="35"/>
  <c r="L57" i="35"/>
  <c r="L120" i="35" s="1"/>
  <c r="C120" i="35"/>
  <c r="N73" i="35"/>
  <c r="N136" i="35" s="1"/>
  <c r="E136" i="35"/>
  <c r="O58" i="35"/>
  <c r="O121" i="35" s="1"/>
  <c r="F121" i="35"/>
  <c r="M66" i="35"/>
  <c r="M129" i="35" s="1"/>
  <c r="D129" i="35"/>
  <c r="L68" i="35"/>
  <c r="L131" i="35" s="1"/>
  <c r="C131" i="35"/>
  <c r="O72" i="35"/>
  <c r="O135" i="35" s="1"/>
  <c r="F135" i="35"/>
  <c r="P63" i="35"/>
  <c r="P126" i="35" s="1"/>
  <c r="G126" i="35"/>
  <c r="O69" i="35"/>
  <c r="O132" i="35" s="1"/>
  <c r="F132" i="35"/>
  <c r="O65" i="35"/>
  <c r="O128" i="35" s="1"/>
  <c r="F128" i="35"/>
  <c r="M69" i="35"/>
  <c r="M132" i="35" s="1"/>
  <c r="D132" i="35"/>
  <c r="P64" i="35"/>
  <c r="P127" i="35" s="1"/>
  <c r="G127" i="35"/>
  <c r="N63" i="35"/>
  <c r="N126" i="35" s="1"/>
  <c r="E126" i="35"/>
  <c r="L64" i="35"/>
  <c r="L127" i="35" s="1"/>
  <c r="C127" i="35"/>
  <c r="L63" i="35"/>
  <c r="L126" i="35" s="1"/>
  <c r="C126" i="35"/>
  <c r="N67" i="35"/>
  <c r="N130" i="35" s="1"/>
  <c r="E130" i="35"/>
  <c r="N69" i="35"/>
  <c r="N132" i="35" s="1"/>
  <c r="E132" i="35"/>
  <c r="R63" i="35"/>
  <c r="R126" i="35" s="1"/>
  <c r="I126" i="35"/>
  <c r="L60" i="35"/>
  <c r="L123" i="35" s="1"/>
  <c r="C123" i="35"/>
  <c r="M58" i="35"/>
  <c r="M121" i="35" s="1"/>
  <c r="D121" i="35"/>
  <c r="O60" i="35"/>
  <c r="O123" i="35" s="1"/>
  <c r="F123" i="35"/>
  <c r="L62" i="35"/>
  <c r="L125" i="35" s="1"/>
  <c r="C125" i="35"/>
  <c r="L67" i="35"/>
  <c r="L130" i="35" s="1"/>
  <c r="C130" i="35"/>
  <c r="P73" i="35"/>
  <c r="P136" i="35" s="1"/>
  <c r="G136" i="35"/>
  <c r="M74" i="35"/>
  <c r="M137" i="35" s="1"/>
  <c r="D137" i="35"/>
  <c r="O71" i="35"/>
  <c r="O134" i="35" s="1"/>
  <c r="F134" i="35"/>
  <c r="L70" i="35"/>
  <c r="L133" i="35" s="1"/>
  <c r="C133" i="35"/>
  <c r="R69" i="35"/>
  <c r="R132" i="35" s="1"/>
  <c r="I132" i="35"/>
  <c r="R72" i="35"/>
  <c r="R135" i="35" s="1"/>
  <c r="I135" i="35"/>
  <c r="J119" i="35"/>
  <c r="K119" i="35"/>
  <c r="M63" i="35"/>
  <c r="M126" i="35" s="1"/>
  <c r="D126" i="35"/>
  <c r="P62" i="35"/>
  <c r="P125" i="35" s="1"/>
  <c r="G125" i="35"/>
  <c r="M65" i="35"/>
  <c r="M128" i="35" s="1"/>
  <c r="D128" i="35"/>
  <c r="N68" i="35"/>
  <c r="N131" i="35" s="1"/>
  <c r="E131" i="35"/>
  <c r="P65" i="35"/>
  <c r="P128" i="35" s="1"/>
  <c r="G128" i="35"/>
  <c r="M62" i="35"/>
  <c r="M125" i="35" s="1"/>
  <c r="D125" i="35"/>
  <c r="L66" i="35"/>
  <c r="L129" i="35" s="1"/>
  <c r="C129" i="35"/>
  <c r="N64" i="35"/>
  <c r="N127" i="35" s="1"/>
  <c r="E127" i="35"/>
  <c r="R59" i="35"/>
  <c r="R122" i="35" s="1"/>
  <c r="I122" i="35"/>
  <c r="O66" i="35"/>
  <c r="O129" i="35" s="1"/>
  <c r="O192" i="35" s="1"/>
  <c r="F129" i="35"/>
  <c r="F192" i="35" s="1"/>
  <c r="N65" i="35"/>
  <c r="N128" i="35" s="1"/>
  <c r="E128" i="35"/>
  <c r="R62" i="35"/>
  <c r="R125" i="35" s="1"/>
  <c r="I125" i="35"/>
  <c r="P74" i="35"/>
  <c r="P137" i="35" s="1"/>
  <c r="G137" i="35"/>
  <c r="M73" i="35"/>
  <c r="M136" i="35" s="1"/>
  <c r="D136" i="35"/>
  <c r="N74" i="35"/>
  <c r="N137" i="35" s="1"/>
  <c r="E137" i="35"/>
  <c r="R74" i="35"/>
  <c r="R137" i="35" s="1"/>
  <c r="I137" i="35"/>
  <c r="M59" i="35"/>
  <c r="M122" i="35" s="1"/>
  <c r="D122" i="35"/>
  <c r="M60" i="35"/>
  <c r="M123" i="35" s="1"/>
  <c r="D123" i="35"/>
  <c r="L69" i="35"/>
  <c r="L132" i="35" s="1"/>
  <c r="C132" i="35"/>
  <c r="L72" i="35"/>
  <c r="L135" i="35" s="1"/>
  <c r="C135" i="35"/>
  <c r="L59" i="35"/>
  <c r="L122" i="35" s="1"/>
  <c r="C122" i="35"/>
  <c r="M68" i="35"/>
  <c r="M131" i="35" s="1"/>
  <c r="D131" i="35"/>
  <c r="N70" i="35"/>
  <c r="N133" i="35" s="1"/>
  <c r="E133" i="35"/>
  <c r="O63" i="35"/>
  <c r="O126" i="35" s="1"/>
  <c r="F126" i="35"/>
  <c r="R65" i="35"/>
  <c r="R128" i="35" s="1"/>
  <c r="I128" i="35"/>
  <c r="P57" i="35"/>
  <c r="P120" i="35" s="1"/>
  <c r="G120" i="35"/>
  <c r="O62" i="35"/>
  <c r="O125" i="35" s="1"/>
  <c r="F125" i="35"/>
  <c r="O64" i="35"/>
  <c r="O127" i="35" s="1"/>
  <c r="F127" i="35"/>
  <c r="N58" i="35"/>
  <c r="N121" i="35" s="1"/>
  <c r="E121" i="35"/>
  <c r="P67" i="35"/>
  <c r="P130" i="35" s="1"/>
  <c r="G130" i="35"/>
  <c r="R57" i="35"/>
  <c r="R120" i="35" s="1"/>
  <c r="I120" i="35"/>
  <c r="I183" i="35" s="1"/>
  <c r="O74" i="35"/>
  <c r="O137" i="35" s="1"/>
  <c r="F137" i="35"/>
  <c r="R73" i="35"/>
  <c r="R136" i="35" s="1"/>
  <c r="I136" i="35"/>
  <c r="L73" i="35"/>
  <c r="L136" i="35" s="1"/>
  <c r="C136" i="35"/>
  <c r="R66" i="35"/>
  <c r="R129" i="35" s="1"/>
  <c r="I129" i="35"/>
  <c r="R58" i="35"/>
  <c r="R121" i="35" s="1"/>
  <c r="I121" i="35"/>
  <c r="N66" i="35"/>
  <c r="N129" i="35" s="1"/>
  <c r="E129" i="35"/>
  <c r="R70" i="35"/>
  <c r="R133" i="35" s="1"/>
  <c r="I133" i="35"/>
  <c r="P69" i="35"/>
  <c r="P132" i="35" s="1"/>
  <c r="G132" i="35"/>
  <c r="R64" i="35"/>
  <c r="R127" i="35" s="1"/>
  <c r="I127" i="35"/>
  <c r="N62" i="35"/>
  <c r="N125" i="35" s="1"/>
  <c r="E125" i="35"/>
  <c r="P72" i="35"/>
  <c r="P135" i="35" s="1"/>
  <c r="G135" i="35"/>
  <c r="O57" i="35"/>
  <c r="O120" i="35" s="1"/>
  <c r="F120" i="35"/>
  <c r="O67" i="35"/>
  <c r="O130" i="35" s="1"/>
  <c r="F130" i="35"/>
  <c r="P61" i="35"/>
  <c r="P124" i="35" s="1"/>
  <c r="G124" i="35"/>
  <c r="P66" i="35"/>
  <c r="P129" i="35" s="1"/>
  <c r="G129" i="35"/>
  <c r="P59" i="35"/>
  <c r="P122" i="35" s="1"/>
  <c r="G122" i="35"/>
  <c r="M61" i="35"/>
  <c r="M124" i="35" s="1"/>
  <c r="D124" i="35"/>
  <c r="M64" i="35"/>
  <c r="M127" i="35" s="1"/>
  <c r="D127" i="35"/>
  <c r="L65" i="35"/>
  <c r="L128" i="35" s="1"/>
  <c r="C128" i="35"/>
  <c r="R61" i="35"/>
  <c r="R124" i="35" s="1"/>
  <c r="I124" i="35"/>
  <c r="O70" i="35"/>
  <c r="O133" i="35" s="1"/>
  <c r="F133" i="35"/>
  <c r="M71" i="35"/>
  <c r="M134" i="35" s="1"/>
  <c r="D134" i="35"/>
  <c r="P71" i="35"/>
  <c r="P134" i="35" s="1"/>
  <c r="G134" i="35"/>
  <c r="M70" i="35"/>
  <c r="M133" i="35" s="1"/>
  <c r="D133" i="35"/>
  <c r="M72" i="35"/>
  <c r="M135" i="35" s="1"/>
  <c r="D135" i="35"/>
  <c r="J106" i="35"/>
  <c r="J100" i="35"/>
  <c r="K106" i="35"/>
  <c r="K100" i="35"/>
  <c r="J110" i="35"/>
  <c r="J96" i="35"/>
  <c r="J107" i="35"/>
  <c r="K101" i="35"/>
  <c r="K97" i="35"/>
  <c r="J97" i="35"/>
  <c r="J101" i="35"/>
  <c r="J109" i="35"/>
  <c r="J98" i="35"/>
  <c r="J108" i="35"/>
  <c r="K110" i="35"/>
  <c r="K107" i="35"/>
  <c r="K96" i="35"/>
  <c r="J99" i="35"/>
  <c r="J111" i="35"/>
  <c r="K111" i="35"/>
  <c r="K99" i="35"/>
  <c r="J102" i="35"/>
  <c r="J114" i="35"/>
  <c r="K102" i="35"/>
  <c r="K114" i="35"/>
  <c r="K98" i="35"/>
  <c r="K108" i="35"/>
  <c r="K109" i="35"/>
  <c r="K91" i="35"/>
  <c r="K79" i="35"/>
  <c r="K86" i="35"/>
  <c r="K80" i="35"/>
  <c r="K87" i="35"/>
  <c r="K90" i="35"/>
  <c r="K76" i="35"/>
  <c r="J86" i="35"/>
  <c r="J80" i="35"/>
  <c r="K94" i="35"/>
  <c r="K82" i="35"/>
  <c r="J90" i="35"/>
  <c r="J87" i="35"/>
  <c r="J76" i="35"/>
  <c r="J82" i="35"/>
  <c r="J94" i="35"/>
  <c r="J89" i="35"/>
  <c r="J78" i="35"/>
  <c r="J88" i="35"/>
  <c r="K89" i="35"/>
  <c r="K88" i="35"/>
  <c r="K78" i="35"/>
  <c r="J77" i="35"/>
  <c r="J81" i="35"/>
  <c r="K77" i="35"/>
  <c r="K81" i="35"/>
  <c r="J79" i="35"/>
  <c r="J91" i="35"/>
  <c r="K61" i="35"/>
  <c r="K57" i="35"/>
  <c r="K69" i="35"/>
  <c r="K68" i="35"/>
  <c r="K58" i="35"/>
  <c r="K67" i="35"/>
  <c r="K59" i="35"/>
  <c r="K66" i="35"/>
  <c r="K60" i="35"/>
  <c r="K62" i="35"/>
  <c r="K56" i="35"/>
  <c r="M56" i="35"/>
  <c r="M119" i="35" s="1"/>
  <c r="C118" i="35"/>
  <c r="L55" i="35"/>
  <c r="F118" i="35"/>
  <c r="O55" i="35"/>
  <c r="O118" i="35" s="1"/>
  <c r="L56" i="35"/>
  <c r="L119" i="35" s="1"/>
  <c r="R56" i="35"/>
  <c r="R119" i="35" s="1"/>
  <c r="N56" i="35"/>
  <c r="N119" i="35" s="1"/>
  <c r="P56" i="35"/>
  <c r="P119" i="35" s="1"/>
  <c r="G118" i="35"/>
  <c r="P55" i="35"/>
  <c r="P118" i="35" s="1"/>
  <c r="D118" i="35"/>
  <c r="M55" i="35"/>
  <c r="M118" i="35" s="1"/>
  <c r="N55" i="35"/>
  <c r="N118" i="35" s="1"/>
  <c r="E118" i="35"/>
  <c r="O56" i="35"/>
  <c r="O119" i="35" s="1"/>
  <c r="AJ70" i="35"/>
  <c r="AE41" i="35"/>
  <c r="AG66" i="35"/>
  <c r="AE57" i="35"/>
  <c r="AG56" i="35"/>
  <c r="AN37" i="35"/>
  <c r="AE69" i="35"/>
  <c r="AL57" i="35"/>
  <c r="AF53" i="35"/>
  <c r="AG59" i="35"/>
  <c r="AH62" i="35"/>
  <c r="AO54" i="35"/>
  <c r="AF38" i="35"/>
  <c r="AT66" i="35"/>
  <c r="AV66" i="35"/>
  <c r="AL53" i="35"/>
  <c r="AF61" i="35"/>
  <c r="AH53" i="35"/>
  <c r="AW61" i="35"/>
  <c r="Z62" i="35"/>
  <c r="AV61" i="35"/>
  <c r="AX38" i="35"/>
  <c r="AL67" i="35"/>
  <c r="AI60" i="35"/>
  <c r="AB67" i="35"/>
  <c r="AD53" i="35"/>
  <c r="AP69" i="35"/>
  <c r="AB71" i="35"/>
  <c r="AP59" i="35"/>
  <c r="AM72" i="35"/>
  <c r="AA66" i="35"/>
  <c r="AD52" i="35"/>
  <c r="AX72" i="35"/>
  <c r="AV56" i="35"/>
  <c r="AE72" i="35"/>
  <c r="AN56" i="35"/>
  <c r="AC57" i="35"/>
  <c r="AC56" i="35"/>
  <c r="AQ59" i="35"/>
  <c r="AT39" i="35"/>
  <c r="AI53" i="35"/>
  <c r="AY71" i="35"/>
  <c r="AY52" i="35"/>
  <c r="AT52" i="35"/>
  <c r="AQ53" i="35"/>
  <c r="AQ41" i="35"/>
  <c r="Z61" i="35"/>
  <c r="AS63" i="35"/>
  <c r="AA54" i="35"/>
  <c r="AO53" i="35"/>
  <c r="AL52" i="35"/>
  <c r="AI61" i="35"/>
  <c r="AN72" i="35"/>
  <c r="AW41" i="35"/>
  <c r="AY40" i="35"/>
  <c r="AL37" i="35"/>
  <c r="AV70" i="35"/>
  <c r="AG52" i="35"/>
  <c r="AW69" i="35"/>
  <c r="AE56" i="35"/>
  <c r="AJ40" i="35"/>
  <c r="AW40" i="35"/>
  <c r="AS53" i="35"/>
  <c r="AL41" i="35"/>
  <c r="AO62" i="35"/>
  <c r="Z41" i="35"/>
  <c r="AV57" i="35"/>
  <c r="AT61" i="35"/>
  <c r="AI57" i="35"/>
  <c r="AD54" i="35"/>
  <c r="AE63" i="35"/>
  <c r="AG41" i="35"/>
  <c r="AM70" i="35"/>
  <c r="AW52" i="35"/>
  <c r="AQ61" i="35"/>
  <c r="AD69" i="35"/>
  <c r="AO63" i="35"/>
  <c r="AJ56" i="35"/>
  <c r="AB37" i="35"/>
  <c r="AP71" i="35"/>
  <c r="AC41" i="35"/>
  <c r="AN59" i="35"/>
  <c r="AY60" i="35"/>
  <c r="AN61" i="35"/>
  <c r="AU71" i="35"/>
  <c r="AG37" i="35"/>
  <c r="AG63" i="35"/>
  <c r="AD68" i="35"/>
  <c r="AX54" i="35"/>
  <c r="AP66" i="35"/>
  <c r="AP53" i="35"/>
  <c r="AT40" i="35"/>
  <c r="AJ37" i="35"/>
  <c r="AD40" i="35"/>
  <c r="AH67" i="35"/>
  <c r="AP70" i="35"/>
  <c r="AV41" i="35"/>
  <c r="AM52" i="35"/>
  <c r="AG72" i="35"/>
  <c r="AW63" i="35"/>
  <c r="Z60" i="35"/>
  <c r="AG40" i="35"/>
  <c r="AJ72" i="35"/>
  <c r="AX69" i="35"/>
  <c r="AS56" i="35"/>
  <c r="AL56" i="35"/>
  <c r="AE70" i="35"/>
  <c r="Z59" i="35"/>
  <c r="AC60" i="35"/>
  <c r="AK57" i="35"/>
  <c r="AA60" i="35"/>
  <c r="AI37" i="35"/>
  <c r="AD57" i="35"/>
  <c r="AF62" i="35"/>
  <c r="AM66" i="35"/>
  <c r="Z52" i="35"/>
  <c r="AB52" i="35"/>
  <c r="AC70" i="35"/>
  <c r="AE38" i="35"/>
  <c r="AJ52" i="35"/>
  <c r="AJ69" i="35"/>
  <c r="AL39" i="35"/>
  <c r="AL38" i="35"/>
  <c r="AL40" i="35"/>
  <c r="AS66" i="35"/>
  <c r="AF59" i="35"/>
  <c r="AT63" i="35"/>
  <c r="AB56" i="35"/>
  <c r="AU67" i="35"/>
  <c r="AU37" i="35"/>
  <c r="AQ57" i="35"/>
  <c r="AC38" i="35"/>
  <c r="AM53" i="35"/>
  <c r="AQ69" i="35"/>
  <c r="AJ67" i="35"/>
  <c r="AI40" i="35"/>
  <c r="Z63" i="35"/>
  <c r="AM68" i="35"/>
  <c r="AC72" i="35"/>
  <c r="AY54" i="35"/>
  <c r="AH59" i="35"/>
  <c r="AY37" i="35"/>
  <c r="AQ66" i="35"/>
  <c r="AK38" i="35"/>
  <c r="AP52" i="35"/>
  <c r="AF68" i="35"/>
  <c r="AO37" i="35"/>
  <c r="AY61" i="35"/>
  <c r="AX71" i="35"/>
  <c r="AP54" i="35"/>
  <c r="AI67" i="35"/>
  <c r="AO68" i="35"/>
  <c r="AA53" i="35"/>
  <c r="AN67" i="35"/>
  <c r="AR68" i="35"/>
  <c r="AX56" i="35"/>
  <c r="AR38" i="35"/>
  <c r="AH60" i="35"/>
  <c r="AG61" i="35"/>
  <c r="AA69" i="35"/>
  <c r="AD71" i="35"/>
  <c r="AV40" i="35"/>
  <c r="AK69" i="35"/>
  <c r="AR70" i="35"/>
  <c r="AF57" i="35"/>
  <c r="AU56" i="35"/>
  <c r="AF39" i="35"/>
  <c r="AH37" i="35"/>
  <c r="AW70" i="35"/>
  <c r="AU53" i="35"/>
  <c r="AT57" i="35"/>
  <c r="AS52" i="35"/>
  <c r="AE68" i="35"/>
  <c r="AB62" i="35"/>
  <c r="AH61" i="35"/>
  <c r="AU63" i="35"/>
  <c r="AU60" i="35"/>
  <c r="AQ72" i="35"/>
  <c r="AT59" i="35"/>
  <c r="Z37" i="35"/>
  <c r="AK61" i="35"/>
  <c r="AD70" i="35"/>
  <c r="AV53" i="35"/>
  <c r="AA63" i="35"/>
  <c r="AI39" i="35"/>
  <c r="AW56" i="35"/>
  <c r="AE37" i="35"/>
  <c r="AY70" i="35"/>
  <c r="AA70" i="35"/>
  <c r="AA37" i="35"/>
  <c r="AG38" i="35"/>
  <c r="AM61" i="35"/>
  <c r="AE71" i="35"/>
  <c r="AJ39" i="35"/>
  <c r="Z69" i="35"/>
  <c r="AH69" i="35"/>
  <c r="AS59" i="35"/>
  <c r="AG71" i="35"/>
  <c r="AQ70" i="35"/>
  <c r="AN60" i="35"/>
  <c r="AU61" i="35"/>
  <c r="AN70" i="35"/>
  <c r="AA67" i="35"/>
  <c r="AR66" i="35"/>
  <c r="AN53" i="35"/>
  <c r="AJ59" i="35"/>
  <c r="AX37" i="35"/>
  <c r="AY66" i="35"/>
  <c r="AO67" i="35"/>
  <c r="AL62" i="35"/>
  <c r="AD67" i="35"/>
  <c r="AP60" i="35"/>
  <c r="AD39" i="35"/>
  <c r="AG39" i="35"/>
  <c r="AR40" i="35"/>
  <c r="AB40" i="35"/>
  <c r="AL72" i="35"/>
  <c r="AR63" i="35"/>
  <c r="AA39" i="35"/>
  <c r="AD72" i="35"/>
  <c r="AV62" i="35"/>
  <c r="AI38" i="35"/>
  <c r="AD60" i="35"/>
  <c r="AF72" i="35"/>
  <c r="AP62" i="35"/>
  <c r="AN66" i="35"/>
  <c r="AE39" i="35"/>
  <c r="AJ53" i="35"/>
  <c r="AY72" i="35"/>
  <c r="AQ39" i="35"/>
  <c r="AV59" i="35"/>
  <c r="AH63" i="35"/>
  <c r="AO71" i="35"/>
  <c r="AG69" i="35"/>
  <c r="AN39" i="35"/>
  <c r="AO39" i="35"/>
  <c r="AQ40" i="35"/>
  <c r="Z40" i="35"/>
  <c r="AB60" i="35"/>
  <c r="AX70" i="35"/>
  <c r="AI70" i="35"/>
  <c r="AK54" i="35"/>
  <c r="AP63" i="35"/>
  <c r="AL68" i="35"/>
  <c r="AG67" i="35"/>
  <c r="AY62" i="35"/>
  <c r="AK72" i="35"/>
  <c r="AC69" i="35"/>
  <c r="AC61" i="35"/>
  <c r="AX67" i="35"/>
  <c r="AY39" i="35"/>
  <c r="AV68" i="35"/>
  <c r="AB66" i="35"/>
  <c r="AG60" i="35"/>
  <c r="AK37" i="35"/>
  <c r="AE53" i="35"/>
  <c r="AF63" i="35"/>
  <c r="AP41" i="35"/>
  <c r="AX53" i="35"/>
  <c r="AA59" i="35"/>
  <c r="AP37" i="35"/>
  <c r="AP72" i="35"/>
  <c r="AA38" i="35"/>
  <c r="AD63" i="35"/>
  <c r="AM57" i="35"/>
  <c r="AP67" i="35"/>
  <c r="AG68" i="35"/>
  <c r="AI68" i="35"/>
  <c r="AN62" i="35"/>
  <c r="AG53" i="35"/>
  <c r="AY59" i="35"/>
  <c r="AY63" i="35"/>
  <c r="AF56" i="35"/>
  <c r="AB68" i="35"/>
  <c r="AI52" i="35"/>
  <c r="AK66" i="35"/>
  <c r="AS69" i="35"/>
  <c r="AN38" i="35"/>
  <c r="AY67" i="35"/>
  <c r="AU57" i="35"/>
  <c r="AJ60" i="35"/>
  <c r="AR60" i="35"/>
  <c r="AA52" i="35"/>
  <c r="AB41" i="35"/>
  <c r="AA57" i="35"/>
  <c r="AG57" i="35"/>
  <c r="AU52" i="35"/>
  <c r="AH56" i="35"/>
  <c r="AW71" i="35"/>
  <c r="AR57" i="35"/>
  <c r="AP61" i="35"/>
  <c r="AH66" i="35"/>
  <c r="AE61" i="35"/>
  <c r="AL66" i="35"/>
  <c r="AI41" i="35"/>
  <c r="AM71" i="35"/>
  <c r="AG62" i="35"/>
  <c r="Z57" i="35"/>
  <c r="AG70" i="35"/>
  <c r="AT54" i="35"/>
  <c r="AH57" i="35"/>
  <c r="AK70" i="35"/>
  <c r="AC66" i="35"/>
  <c r="AJ62" i="35"/>
  <c r="AM37" i="35"/>
  <c r="AX60" i="35"/>
  <c r="AA71" i="35"/>
  <c r="AA61" i="35"/>
  <c r="AS37" i="35"/>
  <c r="AV63" i="35"/>
  <c r="AT37" i="35"/>
  <c r="AK67" i="35"/>
  <c r="AL59" i="35"/>
  <c r="AR61" i="35"/>
  <c r="AT38" i="35"/>
  <c r="AT60" i="35"/>
  <c r="AB59" i="35"/>
  <c r="AF67" i="35"/>
  <c r="AW59" i="35"/>
  <c r="Z71" i="35"/>
  <c r="AO69" i="35"/>
  <c r="AJ57" i="35"/>
  <c r="AA40" i="35"/>
  <c r="AH38" i="35"/>
  <c r="AL63" i="35"/>
  <c r="Z38" i="35"/>
  <c r="AS71" i="35"/>
  <c r="AU68" i="35"/>
  <c r="AF41" i="35"/>
  <c r="AF69" i="35"/>
  <c r="AJ68" i="35"/>
  <c r="AR71" i="35"/>
  <c r="AE60" i="35"/>
  <c r="AU62" i="35"/>
  <c r="AV60" i="35"/>
  <c r="AW38" i="35"/>
  <c r="AD62" i="35"/>
  <c r="AA68" i="35"/>
  <c r="AO60" i="35"/>
  <c r="AI62" i="35"/>
  <c r="AM41" i="35"/>
  <c r="AV72" i="35"/>
  <c r="AQ60" i="35"/>
  <c r="AS57" i="35"/>
  <c r="AI66" i="35"/>
  <c r="AX59" i="35"/>
  <c r="AD66" i="35"/>
  <c r="AQ62" i="35"/>
  <c r="AN68" i="35"/>
  <c r="AO72" i="35"/>
  <c r="AT72" i="35"/>
  <c r="AB57" i="35"/>
  <c r="AX68" i="35"/>
  <c r="AR39" i="35"/>
  <c r="AH40" i="35"/>
  <c r="AB72" i="35"/>
  <c r="AR37" i="35"/>
  <c r="AE40" i="35"/>
  <c r="AJ54" i="35"/>
  <c r="AS67" i="35"/>
  <c r="AB63" i="35"/>
  <c r="AV67" i="35"/>
  <c r="AC53" i="35"/>
  <c r="AC37" i="35"/>
  <c r="AH72" i="35"/>
  <c r="AK63" i="35"/>
  <c r="AW72" i="35"/>
  <c r="AH71" i="35"/>
  <c r="AM62" i="35"/>
  <c r="Z67" i="35"/>
  <c r="AX61" i="35"/>
  <c r="AP68" i="35"/>
  <c r="AK59" i="35"/>
  <c r="AK40" i="35"/>
  <c r="AG54" i="35"/>
  <c r="AR59" i="35"/>
  <c r="AP38" i="35"/>
  <c r="AS41" i="35"/>
  <c r="AN54" i="35"/>
  <c r="AS54" i="35"/>
  <c r="AT62" i="35"/>
  <c r="AQ37" i="35"/>
  <c r="AS61" i="35"/>
  <c r="Z70" i="35"/>
  <c r="AA56" i="35"/>
  <c r="AN71" i="35"/>
  <c r="AW67" i="35"/>
  <c r="AN41" i="35"/>
  <c r="AW57" i="35"/>
  <c r="AS68" i="35"/>
  <c r="AD37" i="35"/>
  <c r="AB53" i="35"/>
  <c r="AJ71" i="35"/>
  <c r="AI71" i="35"/>
  <c r="AI59" i="35"/>
  <c r="AX57" i="35"/>
  <c r="AY69" i="35"/>
  <c r="AQ71" i="35"/>
  <c r="AT67" i="35"/>
  <c r="AM67" i="35"/>
  <c r="AI72" i="35"/>
  <c r="AY56" i="35"/>
  <c r="AD61" i="35"/>
  <c r="AT68" i="35"/>
  <c r="AY41" i="35"/>
  <c r="AT53" i="35"/>
  <c r="AX66" i="35"/>
  <c r="AL71" i="35"/>
  <c r="AW66" i="35"/>
  <c r="AF71" i="35"/>
  <c r="AV69" i="35"/>
  <c r="AH54" i="35"/>
  <c r="AM60" i="35"/>
  <c r="AI54" i="35"/>
  <c r="AX52" i="35"/>
  <c r="AD38" i="35"/>
  <c r="AM69" i="35"/>
  <c r="AS38" i="35"/>
  <c r="AB39" i="35"/>
  <c r="AC40" i="35"/>
  <c r="AF60" i="35"/>
  <c r="AS62" i="35"/>
  <c r="AS60" i="35"/>
  <c r="AR53" i="35"/>
  <c r="AO66" i="35"/>
  <c r="AL70" i="35"/>
  <c r="AC39" i="35"/>
  <c r="AQ56" i="35"/>
  <c r="AL60" i="35"/>
  <c r="AV39" i="35"/>
  <c r="AF52" i="35"/>
  <c r="AO70" i="35"/>
  <c r="AU39" i="35"/>
  <c r="AO61" i="35"/>
  <c r="AC68" i="35"/>
  <c r="AV38" i="35"/>
  <c r="Z53" i="35"/>
  <c r="AR54" i="35"/>
  <c r="AP56" i="35"/>
  <c r="AV37" i="35"/>
  <c r="AB61" i="35"/>
  <c r="AE62" i="35"/>
  <c r="AV71" i="35"/>
  <c r="AA72" i="35"/>
  <c r="AU38" i="35"/>
  <c r="AW62" i="35"/>
  <c r="AU70" i="35"/>
  <c r="AN63" i="35"/>
  <c r="AA41" i="35"/>
  <c r="AH68" i="35"/>
  <c r="AJ41" i="35"/>
  <c r="AT70" i="35"/>
  <c r="AR67" i="35"/>
  <c r="AW54" i="35"/>
  <c r="AJ66" i="35"/>
  <c r="AN40" i="35"/>
  <c r="AE52" i="35"/>
  <c r="AK56" i="35"/>
  <c r="AI56" i="35"/>
  <c r="AX63" i="35"/>
  <c r="AM56" i="35"/>
  <c r="AM54" i="35"/>
  <c r="AU72" i="35"/>
  <c r="AK62" i="35"/>
  <c r="AC62" i="35"/>
  <c r="AF66" i="35"/>
  <c r="AQ52" i="35"/>
  <c r="AT69" i="35"/>
  <c r="AR52" i="35"/>
  <c r="Z39" i="35"/>
  <c r="AW39" i="35"/>
  <c r="AH39" i="35"/>
  <c r="AJ63" i="35"/>
  <c r="AX41" i="35"/>
  <c r="AC71" i="35"/>
  <c r="Z54" i="35"/>
  <c r="AO52" i="35"/>
  <c r="AA62" i="35"/>
  <c r="AK41" i="35"/>
  <c r="AX39" i="35"/>
  <c r="AU40" i="35"/>
  <c r="AN57" i="35"/>
  <c r="AS39" i="35"/>
  <c r="Z68" i="35"/>
  <c r="AO59" i="35"/>
  <c r="AP39" i="35"/>
  <c r="AT56" i="35"/>
  <c r="AT71" i="35"/>
  <c r="AP57" i="35"/>
  <c r="Z66" i="35"/>
  <c r="AC52" i="35"/>
  <c r="AM38" i="35"/>
  <c r="AW68" i="35"/>
  <c r="AU66" i="35"/>
  <c r="AV54" i="35"/>
  <c r="AB69" i="35"/>
  <c r="AU41" i="35"/>
  <c r="AK39" i="35"/>
  <c r="AF37" i="35"/>
  <c r="AX40" i="35"/>
  <c r="AK52" i="35"/>
  <c r="AC63" i="35"/>
  <c r="AT41" i="35"/>
  <c r="AR69" i="35"/>
  <c r="Z56" i="35"/>
  <c r="AR72" i="35"/>
  <c r="AC67" i="35"/>
  <c r="AL61" i="35"/>
  <c r="AC59" i="35"/>
  <c r="AO57" i="35"/>
  <c r="AC54" i="35"/>
  <c r="AE54" i="35"/>
  <c r="AL54" i="35"/>
  <c r="AJ61" i="35"/>
  <c r="AK60" i="35"/>
  <c r="AF40" i="35"/>
  <c r="AD59" i="35"/>
  <c r="AH41" i="35"/>
  <c r="AX62" i="35"/>
  <c r="Z72" i="35"/>
  <c r="AQ54" i="35"/>
  <c r="AJ38" i="35"/>
  <c r="AS70" i="35"/>
  <c r="AB54" i="35"/>
  <c r="AR56" i="35"/>
  <c r="AY68" i="35"/>
  <c r="AS40" i="35"/>
  <c r="AY57" i="35"/>
  <c r="AM39" i="35"/>
  <c r="AU54" i="35"/>
  <c r="AU59" i="35"/>
  <c r="AY53" i="35"/>
  <c r="AQ68" i="35"/>
  <c r="AM63" i="35"/>
  <c r="AH70" i="35"/>
  <c r="AW37" i="35"/>
  <c r="AD41" i="35"/>
  <c r="AW60" i="35"/>
  <c r="AM59" i="35"/>
  <c r="AN52" i="35"/>
  <c r="AR62" i="35"/>
  <c r="AO40" i="35"/>
  <c r="AN69" i="35"/>
  <c r="AE59" i="35"/>
  <c r="AK71" i="35"/>
  <c r="AF54" i="35"/>
  <c r="AL69" i="35"/>
  <c r="AQ38" i="35"/>
  <c r="AM40" i="35"/>
  <c r="AD56" i="35"/>
  <c r="AW53" i="35"/>
  <c r="AP40" i="35"/>
  <c r="AS72" i="35"/>
  <c r="AH52" i="35"/>
  <c r="AI69" i="35"/>
  <c r="AO41" i="35"/>
  <c r="AE66" i="35"/>
  <c r="AO56" i="35"/>
  <c r="AQ63" i="35"/>
  <c r="AV52" i="35"/>
  <c r="AI63" i="35"/>
  <c r="AE67" i="35"/>
  <c r="AB38" i="35"/>
  <c r="AY38" i="35"/>
  <c r="AB70" i="35"/>
  <c r="AR41" i="35"/>
  <c r="AK53" i="35"/>
  <c r="AQ67" i="35"/>
  <c r="AK68" i="35"/>
  <c r="AF70" i="35"/>
  <c r="AU69" i="35"/>
  <c r="AO38" i="35"/>
  <c r="AV55" i="35" l="1"/>
  <c r="AO64" i="35"/>
  <c r="AO65" i="35"/>
  <c r="AE73" i="35"/>
  <c r="AE74" i="35"/>
  <c r="AH55" i="35"/>
  <c r="AD64" i="35"/>
  <c r="AD65" i="35"/>
  <c r="AN55" i="35"/>
  <c r="AR65" i="35"/>
  <c r="AR64" i="35"/>
  <c r="I95" i="35"/>
  <c r="I158" i="35" s="1"/>
  <c r="Z64" i="35"/>
  <c r="C75" i="35"/>
  <c r="C138" i="35" s="1"/>
  <c r="C181" i="35" s="1"/>
  <c r="Z65" i="35"/>
  <c r="AK55" i="35"/>
  <c r="K63" i="35" s="1"/>
  <c r="AU74" i="35"/>
  <c r="AU73" i="35"/>
  <c r="AC55" i="35"/>
  <c r="C95" i="35"/>
  <c r="C158" i="35" s="1"/>
  <c r="Z74" i="35"/>
  <c r="Z73" i="35"/>
  <c r="J95" i="35" s="1"/>
  <c r="AT64" i="35"/>
  <c r="J85" i="35" s="1"/>
  <c r="AT65" i="35"/>
  <c r="K85" i="35" s="1"/>
  <c r="E95" i="35"/>
  <c r="N95" i="35" s="1"/>
  <c r="N158" i="35" s="1"/>
  <c r="AO55" i="35"/>
  <c r="J55" i="35"/>
  <c r="AR55" i="35"/>
  <c r="AQ55" i="35"/>
  <c r="K73" i="35" s="1"/>
  <c r="AF73" i="35"/>
  <c r="J112" i="35" s="1"/>
  <c r="AF74" i="35"/>
  <c r="K112" i="35" s="1"/>
  <c r="AM65" i="35"/>
  <c r="AM64" i="35"/>
  <c r="AI65" i="35"/>
  <c r="K84" i="35" s="1"/>
  <c r="AI64" i="35"/>
  <c r="J84" i="35" s="1"/>
  <c r="AK65" i="35"/>
  <c r="K83" i="35" s="1"/>
  <c r="AK64" i="35"/>
  <c r="J83" i="35" s="1"/>
  <c r="AE55" i="35"/>
  <c r="AJ74" i="35"/>
  <c r="AJ73" i="35"/>
  <c r="AP65" i="35"/>
  <c r="AP64" i="35"/>
  <c r="I55" i="35"/>
  <c r="I118" i="35" s="1"/>
  <c r="AF55" i="35"/>
  <c r="K72" i="35" s="1"/>
  <c r="AQ64" i="35"/>
  <c r="J93" i="35" s="1"/>
  <c r="AQ65" i="35"/>
  <c r="K93" i="35" s="1"/>
  <c r="AO73" i="35"/>
  <c r="AO74" i="35"/>
  <c r="AX55" i="35"/>
  <c r="AW73" i="35"/>
  <c r="AW74" i="35"/>
  <c r="AX73" i="35"/>
  <c r="AX74" i="35"/>
  <c r="AY65" i="35"/>
  <c r="AY64" i="35"/>
  <c r="AA64" i="35"/>
  <c r="AA65" i="35"/>
  <c r="G95" i="35"/>
  <c r="P95" i="35" s="1"/>
  <c r="P158" i="35" s="1"/>
  <c r="D95" i="35"/>
  <c r="M95" i="35" s="1"/>
  <c r="M158" i="35" s="1"/>
  <c r="AD74" i="35"/>
  <c r="AD73" i="35"/>
  <c r="AI74" i="35"/>
  <c r="K104" i="35" s="1"/>
  <c r="AI73" i="35"/>
  <c r="J104" i="35" s="1"/>
  <c r="H95" i="35"/>
  <c r="H158" i="35" s="1"/>
  <c r="AC73" i="35"/>
  <c r="AC74" i="35"/>
  <c r="D75" i="35"/>
  <c r="D138" i="35" s="1"/>
  <c r="AL74" i="35"/>
  <c r="AL73" i="35"/>
  <c r="AH74" i="35"/>
  <c r="AH73" i="35"/>
  <c r="AH64" i="35"/>
  <c r="AH65" i="35"/>
  <c r="AU55" i="35"/>
  <c r="AA55" i="35"/>
  <c r="K70" i="35" s="1"/>
  <c r="AK74" i="35"/>
  <c r="K103" i="35" s="1"/>
  <c r="AK73" i="35"/>
  <c r="J103" i="35" s="1"/>
  <c r="AI55" i="35"/>
  <c r="K64" i="35" s="1"/>
  <c r="AF64" i="35"/>
  <c r="J92" i="35" s="1"/>
  <c r="AF65" i="35"/>
  <c r="K92" i="35" s="1"/>
  <c r="AB73" i="35"/>
  <c r="AB74" i="35"/>
  <c r="AN74" i="35"/>
  <c r="AN73" i="35"/>
  <c r="AY73" i="35"/>
  <c r="AY74" i="35"/>
  <c r="AR73" i="35"/>
  <c r="AR74" i="35"/>
  <c r="F95" i="35"/>
  <c r="F158" i="35" s="1"/>
  <c r="AW64" i="35"/>
  <c r="AW65" i="35"/>
  <c r="AS55" i="35"/>
  <c r="AU64" i="35"/>
  <c r="AU65" i="35"/>
  <c r="AX64" i="35"/>
  <c r="AX65" i="35"/>
  <c r="AP55" i="35"/>
  <c r="AQ73" i="35"/>
  <c r="J113" i="35" s="1"/>
  <c r="AQ74" i="35"/>
  <c r="K113" i="35" s="1"/>
  <c r="I75" i="35"/>
  <c r="R75" i="35" s="1"/>
  <c r="R138" i="35" s="1"/>
  <c r="AB65" i="35"/>
  <c r="AB64" i="35"/>
  <c r="AS74" i="35"/>
  <c r="AS73" i="35"/>
  <c r="AJ55" i="35"/>
  <c r="K74" i="35" s="1"/>
  <c r="AB55" i="35"/>
  <c r="H55" i="35"/>
  <c r="H118" i="35" s="1"/>
  <c r="H181" i="35" s="1"/>
  <c r="H201" i="35" s="1"/>
  <c r="H205" i="35" s="1"/>
  <c r="H40" i="35" s="1"/>
  <c r="Z55" i="35"/>
  <c r="K55" i="35" s="1"/>
  <c r="AM73" i="35"/>
  <c r="AM74" i="35"/>
  <c r="E75" i="35"/>
  <c r="E138" i="35" s="1"/>
  <c r="AL65" i="35"/>
  <c r="AL64" i="35"/>
  <c r="AS65" i="35"/>
  <c r="AS64" i="35"/>
  <c r="F75" i="35"/>
  <c r="O75" i="35" s="1"/>
  <c r="O138" i="35" s="1"/>
  <c r="AM55" i="35"/>
  <c r="AP74" i="35"/>
  <c r="AP73" i="35"/>
  <c r="AJ64" i="35"/>
  <c r="AJ65" i="35"/>
  <c r="AW55" i="35"/>
  <c r="AE65" i="35"/>
  <c r="AE64" i="35"/>
  <c r="AG55" i="35"/>
  <c r="AL55" i="35"/>
  <c r="G75" i="35"/>
  <c r="G138" i="35" s="1"/>
  <c r="AT55" i="35"/>
  <c r="K65" i="35" s="1"/>
  <c r="AY55" i="35"/>
  <c r="AC64" i="35"/>
  <c r="AC65" i="35"/>
  <c r="AN64" i="35"/>
  <c r="AN65" i="35"/>
  <c r="AV64" i="35"/>
  <c r="AV65" i="35"/>
  <c r="AD55" i="35"/>
  <c r="K71" i="35" s="1"/>
  <c r="AA74" i="35"/>
  <c r="AA73" i="35"/>
  <c r="H75" i="35"/>
  <c r="H138" i="35" s="1"/>
  <c r="AV74" i="35"/>
  <c r="AV73" i="35"/>
  <c r="AT73" i="35"/>
  <c r="J105" i="35" s="1"/>
  <c r="AT74" i="35"/>
  <c r="K105" i="35" s="1"/>
  <c r="AG65" i="35"/>
  <c r="AG64" i="35"/>
  <c r="AG74" i="35"/>
  <c r="AG73" i="35"/>
  <c r="F198" i="35"/>
  <c r="I40" i="36"/>
  <c r="D40" i="36"/>
  <c r="E40" i="36"/>
  <c r="F40" i="36"/>
  <c r="C40" i="36"/>
  <c r="J205" i="36"/>
  <c r="J203" i="36"/>
  <c r="K205" i="36"/>
  <c r="J40" i="36" s="1"/>
  <c r="R40" i="36" s="1"/>
  <c r="K203" i="36"/>
  <c r="T201" i="36"/>
  <c r="T203" i="36" s="1"/>
  <c r="S201" i="36"/>
  <c r="S205" i="36" s="1"/>
  <c r="L205" i="36"/>
  <c r="C39" i="36" s="1"/>
  <c r="J39" i="36" s="1"/>
  <c r="G182" i="35"/>
  <c r="N189" i="35"/>
  <c r="C188" i="35"/>
  <c r="E198" i="35"/>
  <c r="C184" i="35"/>
  <c r="L188" i="35"/>
  <c r="N198" i="35"/>
  <c r="L184" i="35"/>
  <c r="R183" i="35"/>
  <c r="O198" i="35"/>
  <c r="G199" i="35"/>
  <c r="P199" i="35"/>
  <c r="I199" i="35"/>
  <c r="R187" i="35"/>
  <c r="R199" i="35"/>
  <c r="M191" i="35"/>
  <c r="F196" i="35"/>
  <c r="M75" i="35"/>
  <c r="M138" i="35" s="1"/>
  <c r="M181" i="35" s="1"/>
  <c r="F138" i="35"/>
  <c r="N75" i="35"/>
  <c r="N138" i="35" s="1"/>
  <c r="G158" i="35"/>
  <c r="G181" i="35" s="1"/>
  <c r="L75" i="35"/>
  <c r="L138" i="35" s="1"/>
  <c r="D158" i="35"/>
  <c r="D181" i="35" s="1"/>
  <c r="R95" i="35"/>
  <c r="R158" i="35" s="1"/>
  <c r="D191" i="35"/>
  <c r="P75" i="35"/>
  <c r="P138" i="35" s="1"/>
  <c r="E158" i="35"/>
  <c r="E181" i="35" s="1"/>
  <c r="J75" i="35"/>
  <c r="O95" i="35"/>
  <c r="O158" i="35" s="1"/>
  <c r="O181" i="35" s="1"/>
  <c r="K95" i="35"/>
  <c r="K75" i="35"/>
  <c r="D190" i="35"/>
  <c r="M190" i="35"/>
  <c r="I187" i="35"/>
  <c r="E189" i="35"/>
  <c r="P182" i="35"/>
  <c r="E188" i="35"/>
  <c r="E190" i="35"/>
  <c r="D198" i="35"/>
  <c r="F193" i="35"/>
  <c r="F200" i="35"/>
  <c r="F189" i="35"/>
  <c r="I188" i="35"/>
  <c r="D184" i="35"/>
  <c r="D197" i="35"/>
  <c r="I184" i="35"/>
  <c r="C191" i="35"/>
  <c r="G192" i="35"/>
  <c r="C199" i="35"/>
  <c r="D188" i="35"/>
  <c r="G188" i="35"/>
  <c r="E193" i="35"/>
  <c r="P197" i="35"/>
  <c r="L191" i="35"/>
  <c r="R196" i="35"/>
  <c r="P193" i="35"/>
  <c r="M194" i="35"/>
  <c r="M199" i="35"/>
  <c r="P188" i="35"/>
  <c r="M184" i="35"/>
  <c r="L200" i="35"/>
  <c r="N186" i="35"/>
  <c r="I190" i="35"/>
  <c r="I189" i="35"/>
  <c r="G197" i="35"/>
  <c r="P192" i="35"/>
  <c r="L199" i="35"/>
  <c r="P190" i="35"/>
  <c r="N182" i="35"/>
  <c r="M198" i="35"/>
  <c r="O196" i="35"/>
  <c r="O189" i="35"/>
  <c r="R189" i="35"/>
  <c r="M187" i="35"/>
  <c r="O193" i="35"/>
  <c r="R190" i="35"/>
  <c r="O191" i="35"/>
  <c r="L194" i="35"/>
  <c r="D196" i="35"/>
  <c r="G185" i="35"/>
  <c r="I192" i="35"/>
  <c r="E196" i="35"/>
  <c r="C195" i="35"/>
  <c r="E182" i="35"/>
  <c r="L195" i="35"/>
  <c r="P196" i="35"/>
  <c r="I191" i="35"/>
  <c r="E199" i="35"/>
  <c r="I197" i="35"/>
  <c r="L182" i="35"/>
  <c r="F188" i="35"/>
  <c r="E200" i="35"/>
  <c r="E195" i="35"/>
  <c r="P185" i="35"/>
  <c r="R192" i="35"/>
  <c r="N196" i="35"/>
  <c r="I196" i="35"/>
  <c r="G193" i="35"/>
  <c r="D199" i="35"/>
  <c r="D193" i="35"/>
  <c r="G186" i="35"/>
  <c r="F182" i="35"/>
  <c r="C182" i="35"/>
  <c r="G187" i="35"/>
  <c r="E192" i="35"/>
  <c r="D185" i="35"/>
  <c r="G200" i="35"/>
  <c r="I185" i="35"/>
  <c r="D189" i="35"/>
  <c r="C193" i="35"/>
  <c r="C186" i="35"/>
  <c r="D195" i="35"/>
  <c r="E185" i="35"/>
  <c r="I186" i="35"/>
  <c r="I193" i="35"/>
  <c r="P200" i="35"/>
  <c r="M189" i="35"/>
  <c r="L193" i="35"/>
  <c r="M195" i="35"/>
  <c r="I200" i="35"/>
  <c r="E194" i="35"/>
  <c r="G194" i="35"/>
  <c r="F187" i="35"/>
  <c r="T96" i="35"/>
  <c r="G195" i="35"/>
  <c r="I198" i="35"/>
  <c r="F186" i="35"/>
  <c r="F195" i="35"/>
  <c r="D192" i="35"/>
  <c r="G184" i="35"/>
  <c r="F185" i="35"/>
  <c r="I194" i="35"/>
  <c r="M196" i="35"/>
  <c r="O183" i="35"/>
  <c r="P195" i="35"/>
  <c r="O188" i="35"/>
  <c r="N200" i="35"/>
  <c r="N191" i="35"/>
  <c r="L192" i="35"/>
  <c r="N195" i="35"/>
  <c r="O194" i="35"/>
  <c r="P189" i="35"/>
  <c r="O184" i="35"/>
  <c r="L197" i="35"/>
  <c r="P186" i="35"/>
  <c r="R185" i="35"/>
  <c r="R186" i="35"/>
  <c r="D194" i="35"/>
  <c r="G190" i="35"/>
  <c r="G189" i="35"/>
  <c r="F184" i="35"/>
  <c r="C200" i="35"/>
  <c r="C197" i="35"/>
  <c r="E186" i="35"/>
  <c r="D182" i="35"/>
  <c r="I182" i="35"/>
  <c r="P198" i="35"/>
  <c r="P183" i="35"/>
  <c r="M186" i="35"/>
  <c r="M188" i="35"/>
  <c r="R195" i="35"/>
  <c r="N193" i="35"/>
  <c r="M193" i="35"/>
  <c r="N183" i="35"/>
  <c r="R193" i="35"/>
  <c r="D187" i="35"/>
  <c r="F190" i="35"/>
  <c r="C190" i="35"/>
  <c r="F191" i="35"/>
  <c r="C194" i="35"/>
  <c r="F183" i="35"/>
  <c r="E191" i="35"/>
  <c r="C192" i="35"/>
  <c r="D200" i="35"/>
  <c r="E187" i="35"/>
  <c r="G196" i="35"/>
  <c r="F194" i="35"/>
  <c r="R198" i="35"/>
  <c r="M200" i="35"/>
  <c r="O186" i="35"/>
  <c r="O195" i="35"/>
  <c r="P184" i="35"/>
  <c r="R182" i="35"/>
  <c r="M182" i="35"/>
  <c r="G198" i="35"/>
  <c r="G183" i="35"/>
  <c r="D186" i="35"/>
  <c r="I195" i="35"/>
  <c r="E183" i="35"/>
  <c r="E184" i="35"/>
  <c r="C185" i="35"/>
  <c r="G191" i="35"/>
  <c r="C196" i="35"/>
  <c r="C189" i="35"/>
  <c r="F199" i="35"/>
  <c r="D183" i="35"/>
  <c r="T114" i="35"/>
  <c r="S102" i="35"/>
  <c r="M197" i="35"/>
  <c r="P187" i="35"/>
  <c r="N188" i="35"/>
  <c r="N192" i="35"/>
  <c r="N184" i="35"/>
  <c r="R191" i="35"/>
  <c r="L185" i="35"/>
  <c r="M185" i="35"/>
  <c r="P191" i="35"/>
  <c r="L196" i="35"/>
  <c r="L186" i="35"/>
  <c r="L189" i="35"/>
  <c r="N199" i="35"/>
  <c r="R197" i="35"/>
  <c r="N185" i="35"/>
  <c r="O199" i="35"/>
  <c r="M183" i="35"/>
  <c r="O182" i="35"/>
  <c r="S114" i="35"/>
  <c r="S103" i="35"/>
  <c r="C198" i="35"/>
  <c r="F197" i="35"/>
  <c r="C183" i="35"/>
  <c r="E197" i="35"/>
  <c r="C187" i="35"/>
  <c r="R184" i="35"/>
  <c r="O200" i="35"/>
  <c r="O190" i="35"/>
  <c r="L198" i="35"/>
  <c r="R200" i="35"/>
  <c r="R188" i="35"/>
  <c r="N190" i="35"/>
  <c r="N194" i="35"/>
  <c r="O197" i="35"/>
  <c r="L190" i="35"/>
  <c r="L183" i="35"/>
  <c r="P194" i="35"/>
  <c r="N197" i="35"/>
  <c r="L187" i="35"/>
  <c r="O187" i="35"/>
  <c r="M192" i="35"/>
  <c r="N187" i="35"/>
  <c r="O185" i="35"/>
  <c r="R194" i="35"/>
  <c r="S89" i="35"/>
  <c r="S78" i="35"/>
  <c r="S105" i="35"/>
  <c r="T91" i="35"/>
  <c r="S98" i="35"/>
  <c r="T108" i="35"/>
  <c r="T112" i="35"/>
  <c r="S90" i="35"/>
  <c r="S79" i="35"/>
  <c r="T101" i="35"/>
  <c r="T100" i="35"/>
  <c r="S106" i="35"/>
  <c r="T109" i="35"/>
  <c r="S101" i="35"/>
  <c r="S111" i="35"/>
  <c r="S76" i="35"/>
  <c r="T80" i="35"/>
  <c r="S91" i="35"/>
  <c r="S96" i="35"/>
  <c r="S109" i="35"/>
  <c r="S99" i="35"/>
  <c r="T102" i="35"/>
  <c r="T89" i="35"/>
  <c r="T107" i="35"/>
  <c r="T105" i="35"/>
  <c r="S112" i="35"/>
  <c r="T106" i="35"/>
  <c r="S108" i="35"/>
  <c r="S59" i="35"/>
  <c r="S100" i="35"/>
  <c r="T111" i="35"/>
  <c r="T99" i="35"/>
  <c r="S113" i="35"/>
  <c r="T110" i="35"/>
  <c r="J164" i="35"/>
  <c r="K164" i="35"/>
  <c r="J173" i="35"/>
  <c r="K173" i="35"/>
  <c r="T83" i="35"/>
  <c r="S92" i="35"/>
  <c r="T76" i="35"/>
  <c r="T98" i="35"/>
  <c r="T113" i="35"/>
  <c r="S110" i="35"/>
  <c r="S164" i="35"/>
  <c r="T164" i="35"/>
  <c r="S173" i="35"/>
  <c r="T173" i="35"/>
  <c r="J163" i="35"/>
  <c r="K163" i="35"/>
  <c r="J166" i="35"/>
  <c r="K166" i="35"/>
  <c r="J172" i="35"/>
  <c r="K172" i="35"/>
  <c r="J162" i="35"/>
  <c r="K162" i="35"/>
  <c r="J167" i="35"/>
  <c r="K167" i="35"/>
  <c r="J176" i="35"/>
  <c r="K176" i="35"/>
  <c r="S163" i="35"/>
  <c r="T163" i="35"/>
  <c r="S166" i="35"/>
  <c r="T166" i="35"/>
  <c r="S172" i="35"/>
  <c r="T172" i="35"/>
  <c r="S162" i="35"/>
  <c r="T162" i="35"/>
  <c r="S167" i="35"/>
  <c r="T167" i="35"/>
  <c r="S176" i="35"/>
  <c r="T176" i="35"/>
  <c r="S107" i="35"/>
  <c r="T103" i="35"/>
  <c r="S104" i="35"/>
  <c r="T97" i="35"/>
  <c r="J177" i="35"/>
  <c r="K177" i="35"/>
  <c r="J168" i="35"/>
  <c r="K168" i="35"/>
  <c r="J169" i="35"/>
  <c r="K169" i="35"/>
  <c r="T74" i="35"/>
  <c r="T104" i="35"/>
  <c r="S97" i="35"/>
  <c r="S177" i="35"/>
  <c r="T177" i="35"/>
  <c r="S168" i="35"/>
  <c r="T168" i="35"/>
  <c r="S169" i="35"/>
  <c r="T169" i="35"/>
  <c r="J170" i="35"/>
  <c r="K170" i="35"/>
  <c r="J159" i="35"/>
  <c r="K159" i="35"/>
  <c r="J161" i="35"/>
  <c r="K161" i="35"/>
  <c r="J174" i="35"/>
  <c r="K174" i="35"/>
  <c r="J171" i="35"/>
  <c r="K171" i="35"/>
  <c r="J175" i="35"/>
  <c r="K175" i="35"/>
  <c r="J160" i="35"/>
  <c r="K160" i="35"/>
  <c r="J165" i="35"/>
  <c r="K165" i="35"/>
  <c r="S170" i="35"/>
  <c r="T170" i="35"/>
  <c r="S159" i="35"/>
  <c r="T159" i="35"/>
  <c r="S161" i="35"/>
  <c r="T161" i="35"/>
  <c r="S174" i="35"/>
  <c r="T174" i="35"/>
  <c r="S171" i="35"/>
  <c r="T171" i="35"/>
  <c r="S175" i="35"/>
  <c r="T175" i="35"/>
  <c r="S160" i="35"/>
  <c r="T160" i="35"/>
  <c r="S165" i="35"/>
  <c r="T165" i="35"/>
  <c r="T73" i="35"/>
  <c r="T57" i="35"/>
  <c r="S60" i="35"/>
  <c r="T90" i="35"/>
  <c r="S83" i="35"/>
  <c r="T92" i="35"/>
  <c r="T62" i="35"/>
  <c r="T93" i="35"/>
  <c r="T85" i="35"/>
  <c r="S84" i="35"/>
  <c r="T79" i="35"/>
  <c r="T86" i="35"/>
  <c r="S93" i="35"/>
  <c r="S85" i="35"/>
  <c r="T84" i="35"/>
  <c r="T77" i="35"/>
  <c r="T87" i="35"/>
  <c r="S86" i="35"/>
  <c r="T94" i="35"/>
  <c r="T81" i="35"/>
  <c r="S88" i="35"/>
  <c r="S77" i="35"/>
  <c r="S87" i="35"/>
  <c r="T82" i="35"/>
  <c r="T59" i="35"/>
  <c r="T69" i="35"/>
  <c r="S94" i="35"/>
  <c r="S81" i="35"/>
  <c r="T88" i="35"/>
  <c r="T78" i="35"/>
  <c r="S80" i="35"/>
  <c r="S82" i="35"/>
  <c r="T58" i="35"/>
  <c r="T65" i="35"/>
  <c r="S57" i="35"/>
  <c r="S66" i="35"/>
  <c r="S69" i="35"/>
  <c r="J147" i="35"/>
  <c r="K147" i="35"/>
  <c r="K151" i="35"/>
  <c r="J151" i="35"/>
  <c r="J150" i="35"/>
  <c r="K150" i="35"/>
  <c r="J149" i="35"/>
  <c r="K149" i="35"/>
  <c r="J154" i="35"/>
  <c r="K154" i="35"/>
  <c r="J157" i="35"/>
  <c r="K157" i="35"/>
  <c r="J148" i="35"/>
  <c r="K148" i="35"/>
  <c r="J152" i="35"/>
  <c r="K152" i="35"/>
  <c r="S147" i="35"/>
  <c r="T147" i="35"/>
  <c r="S151" i="35"/>
  <c r="T151" i="35"/>
  <c r="S150" i="35"/>
  <c r="T150" i="35"/>
  <c r="S149" i="35"/>
  <c r="T149" i="35"/>
  <c r="S154" i="35"/>
  <c r="T154" i="35"/>
  <c r="S157" i="35"/>
  <c r="T157" i="35"/>
  <c r="S148" i="35"/>
  <c r="T148" i="35"/>
  <c r="S152" i="35"/>
  <c r="T152" i="35"/>
  <c r="J141" i="35"/>
  <c r="K141" i="35"/>
  <c r="J143" i="35"/>
  <c r="K143" i="35"/>
  <c r="J145" i="35"/>
  <c r="K145" i="35"/>
  <c r="S141" i="35"/>
  <c r="T141" i="35"/>
  <c r="S143" i="35"/>
  <c r="T143" i="35"/>
  <c r="S145" i="35"/>
  <c r="T145" i="35"/>
  <c r="J140" i="35"/>
  <c r="K140" i="35"/>
  <c r="K155" i="35"/>
  <c r="J155" i="35"/>
  <c r="J142" i="35"/>
  <c r="K142" i="35"/>
  <c r="J153" i="35"/>
  <c r="K153" i="35"/>
  <c r="J156" i="35"/>
  <c r="K156" i="35"/>
  <c r="J146" i="35"/>
  <c r="K146" i="35"/>
  <c r="J144" i="35"/>
  <c r="K144" i="35"/>
  <c r="S61" i="35"/>
  <c r="S74" i="35"/>
  <c r="S140" i="35"/>
  <c r="T140" i="35"/>
  <c r="T155" i="35"/>
  <c r="S155" i="35"/>
  <c r="S142" i="35"/>
  <c r="T142" i="35"/>
  <c r="S153" i="35"/>
  <c r="T153" i="35"/>
  <c r="S156" i="35"/>
  <c r="T156" i="35"/>
  <c r="S146" i="35"/>
  <c r="T146" i="35"/>
  <c r="S144" i="35"/>
  <c r="T144" i="35"/>
  <c r="J139" i="35"/>
  <c r="K139" i="35"/>
  <c r="S139" i="35"/>
  <c r="T139" i="35"/>
  <c r="S72" i="35"/>
  <c r="T67" i="35"/>
  <c r="S63" i="35"/>
  <c r="S71" i="35"/>
  <c r="S62" i="35"/>
  <c r="S68" i="35"/>
  <c r="S67" i="35"/>
  <c r="T63" i="35"/>
  <c r="T68" i="35"/>
  <c r="S58" i="35"/>
  <c r="T72" i="35"/>
  <c r="S64" i="35"/>
  <c r="T70" i="35"/>
  <c r="J132" i="35"/>
  <c r="K132" i="35"/>
  <c r="J129" i="35"/>
  <c r="K129" i="35"/>
  <c r="S132" i="35"/>
  <c r="T132" i="35"/>
  <c r="S129" i="35"/>
  <c r="T129" i="35"/>
  <c r="S119" i="35"/>
  <c r="T119" i="35"/>
  <c r="T60" i="35"/>
  <c r="T61" i="35"/>
  <c r="S70" i="35"/>
  <c r="T71" i="35"/>
  <c r="J128" i="35"/>
  <c r="K128" i="35"/>
  <c r="J136" i="35"/>
  <c r="K136" i="35"/>
  <c r="J137" i="35"/>
  <c r="K137" i="35"/>
  <c r="J134" i="35"/>
  <c r="K134" i="35"/>
  <c r="S128" i="35"/>
  <c r="T128" i="35"/>
  <c r="S136" i="35"/>
  <c r="T136" i="35"/>
  <c r="S137" i="35"/>
  <c r="T137" i="35"/>
  <c r="S134" i="35"/>
  <c r="T134" i="35"/>
  <c r="J122" i="35"/>
  <c r="K122" i="35"/>
  <c r="J133" i="35"/>
  <c r="K133" i="35"/>
  <c r="K130" i="35"/>
  <c r="J130" i="35"/>
  <c r="J123" i="35"/>
  <c r="K123" i="35"/>
  <c r="J126" i="35"/>
  <c r="K126" i="35"/>
  <c r="S122" i="35"/>
  <c r="T122" i="35"/>
  <c r="S133" i="35"/>
  <c r="T133" i="35"/>
  <c r="S130" i="35"/>
  <c r="T130" i="35"/>
  <c r="S123" i="35"/>
  <c r="T123" i="35"/>
  <c r="S126" i="35"/>
  <c r="T126" i="35"/>
  <c r="T64" i="35"/>
  <c r="S65" i="35"/>
  <c r="T66" i="35"/>
  <c r="S73" i="35"/>
  <c r="J135" i="35"/>
  <c r="K135" i="35"/>
  <c r="J125" i="35"/>
  <c r="K125" i="35"/>
  <c r="J127" i="35"/>
  <c r="K127" i="35"/>
  <c r="J131" i="35"/>
  <c r="K131" i="35"/>
  <c r="J120" i="35"/>
  <c r="K120" i="35"/>
  <c r="J121" i="35"/>
  <c r="K121" i="35"/>
  <c r="J124" i="35"/>
  <c r="K124" i="35"/>
  <c r="S135" i="35"/>
  <c r="T135" i="35"/>
  <c r="S125" i="35"/>
  <c r="T125" i="35"/>
  <c r="S127" i="35"/>
  <c r="T127" i="35"/>
  <c r="S131" i="35"/>
  <c r="T131" i="35"/>
  <c r="S120" i="35"/>
  <c r="T120" i="35"/>
  <c r="S121" i="35"/>
  <c r="T121" i="35"/>
  <c r="S124" i="35"/>
  <c r="T124" i="35"/>
  <c r="T56" i="35"/>
  <c r="S56" i="35"/>
  <c r="L118" i="35"/>
  <c r="T55" i="35"/>
  <c r="K118" i="35"/>
  <c r="J118" i="35"/>
  <c r="L95" i="35" l="1"/>
  <c r="L158" i="35" s="1"/>
  <c r="I138" i="35"/>
  <c r="I181" i="35" s="1"/>
  <c r="R55" i="35"/>
  <c r="R118" i="35" s="1"/>
  <c r="R181" i="35" s="1"/>
  <c r="R201" i="35" s="1"/>
  <c r="R203" i="35" s="1"/>
  <c r="P181" i="35"/>
  <c r="N181" i="35"/>
  <c r="N201" i="35" s="1"/>
  <c r="N203" i="35" s="1"/>
  <c r="F181" i="35"/>
  <c r="R39" i="36"/>
  <c r="B44" i="36" s="1"/>
  <c r="T40" i="36"/>
  <c r="S203" i="36"/>
  <c r="T205" i="36"/>
  <c r="K138" i="35"/>
  <c r="S55" i="35"/>
  <c r="K158" i="35"/>
  <c r="S75" i="35"/>
  <c r="J158" i="35"/>
  <c r="T75" i="35"/>
  <c r="T95" i="35"/>
  <c r="S189" i="35"/>
  <c r="K182" i="35"/>
  <c r="K198" i="35"/>
  <c r="S192" i="35"/>
  <c r="T198" i="35"/>
  <c r="S200" i="35"/>
  <c r="S196" i="35"/>
  <c r="S188" i="35"/>
  <c r="S186" i="35"/>
  <c r="J189" i="35"/>
  <c r="J185" i="35"/>
  <c r="S198" i="35"/>
  <c r="S195" i="35"/>
  <c r="S194" i="35"/>
  <c r="J187" i="35"/>
  <c r="J190" i="35"/>
  <c r="J192" i="35"/>
  <c r="J194" i="35"/>
  <c r="J186" i="35"/>
  <c r="T187" i="35"/>
  <c r="T190" i="35"/>
  <c r="K184" i="35"/>
  <c r="T185" i="35"/>
  <c r="K196" i="35"/>
  <c r="S185" i="35"/>
  <c r="K194" i="35"/>
  <c r="K186" i="35"/>
  <c r="T197" i="35"/>
  <c r="K197" i="35"/>
  <c r="J197" i="35"/>
  <c r="S183" i="35"/>
  <c r="S193" i="35"/>
  <c r="S197" i="35"/>
  <c r="T194" i="35"/>
  <c r="K187" i="35"/>
  <c r="K190" i="35"/>
  <c r="J193" i="35"/>
  <c r="T200" i="35"/>
  <c r="J191" i="35"/>
  <c r="K193" i="35"/>
  <c r="J200" i="35"/>
  <c r="S187" i="35"/>
  <c r="J195" i="35"/>
  <c r="S190" i="35"/>
  <c r="J188" i="35"/>
  <c r="J196" i="35"/>
  <c r="S199" i="35"/>
  <c r="J199" i="35"/>
  <c r="T188" i="35"/>
  <c r="T186" i="35"/>
  <c r="T183" i="35"/>
  <c r="T193" i="35"/>
  <c r="T195" i="35"/>
  <c r="T196" i="35"/>
  <c r="K200" i="35"/>
  <c r="K192" i="35"/>
  <c r="K188" i="35"/>
  <c r="T189" i="35"/>
  <c r="T199" i="35"/>
  <c r="K199" i="35"/>
  <c r="T182" i="35"/>
  <c r="K195" i="35"/>
  <c r="J184" i="35"/>
  <c r="S182" i="35"/>
  <c r="T184" i="35"/>
  <c r="K183" i="35"/>
  <c r="K189" i="35"/>
  <c r="K185" i="35"/>
  <c r="T191" i="35"/>
  <c r="K191" i="35"/>
  <c r="T192" i="35"/>
  <c r="J182" i="35"/>
  <c r="S184" i="35"/>
  <c r="J183" i="35"/>
  <c r="J198" i="35"/>
  <c r="S191" i="35"/>
  <c r="C201" i="35"/>
  <c r="S158" i="35"/>
  <c r="F201" i="35"/>
  <c r="F203" i="35" s="1"/>
  <c r="H203" i="35"/>
  <c r="M201" i="35"/>
  <c r="M205" i="35" s="1"/>
  <c r="E201" i="35"/>
  <c r="E203" i="35" s="1"/>
  <c r="P201" i="35"/>
  <c r="P205" i="35" s="1"/>
  <c r="O201" i="35"/>
  <c r="O205" i="35" s="1"/>
  <c r="I201" i="35"/>
  <c r="T158" i="35"/>
  <c r="G201" i="35"/>
  <c r="D201" i="35"/>
  <c r="L181" i="35"/>
  <c r="S138" i="35"/>
  <c r="T138" i="35"/>
  <c r="T118" i="35"/>
  <c r="S118" i="35"/>
  <c r="S95" i="35" l="1"/>
  <c r="J138" i="35"/>
  <c r="J181" i="35" s="1"/>
  <c r="J201" i="35" s="1"/>
  <c r="J203" i="35" s="1"/>
  <c r="T39" i="36"/>
  <c r="C48" i="36" s="1"/>
  <c r="E48" i="36" s="1"/>
  <c r="K181" i="35"/>
  <c r="K201" i="35" s="1"/>
  <c r="K203" i="35" s="1"/>
  <c r="C203" i="35"/>
  <c r="C205" i="35"/>
  <c r="C40" i="35" s="1"/>
  <c r="C39" i="35" s="1"/>
  <c r="Q181" i="35"/>
  <c r="Q201" i="35" s="1"/>
  <c r="Q205" i="35" s="1"/>
  <c r="H39" i="35" s="1"/>
  <c r="M203" i="35"/>
  <c r="F205" i="35"/>
  <c r="F40" i="35" s="1"/>
  <c r="F39" i="35" s="1"/>
  <c r="E205" i="35"/>
  <c r="P203" i="35"/>
  <c r="O203" i="35"/>
  <c r="R205" i="35"/>
  <c r="I39" i="35" s="1"/>
  <c r="S181" i="35"/>
  <c r="N205" i="35"/>
  <c r="D205" i="35"/>
  <c r="D203" i="35"/>
  <c r="L201" i="35"/>
  <c r="T181" i="35"/>
  <c r="I205" i="35"/>
  <c r="I40" i="35" s="1"/>
  <c r="I203" i="35"/>
  <c r="G205" i="35"/>
  <c r="G40" i="35" s="1"/>
  <c r="G39" i="35" s="1"/>
  <c r="G203" i="35"/>
  <c r="B48" i="36" l="1"/>
  <c r="D40" i="35"/>
  <c r="D39" i="35" s="1"/>
  <c r="E40" i="35"/>
  <c r="E39" i="35" s="1"/>
  <c r="Q203" i="35"/>
  <c r="K205" i="35"/>
  <c r="J40" i="35" s="1"/>
  <c r="J39" i="35" s="1"/>
  <c r="T201" i="35"/>
  <c r="T205" i="35" s="1"/>
  <c r="S201" i="35"/>
  <c r="S205" i="35" s="1"/>
  <c r="J205" i="35"/>
  <c r="L205" i="35"/>
  <c r="L203" i="35"/>
  <c r="T203" i="35" l="1"/>
  <c r="S203" i="35"/>
  <c r="T40" i="35"/>
  <c r="R40" i="35"/>
  <c r="R39" i="35" l="1"/>
  <c r="B44" i="35" s="1"/>
  <c r="T39" i="35"/>
  <c r="C48" i="35" s="1"/>
  <c r="E48" i="35" s="1"/>
  <c r="B48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5ADDEBBE-3115-4F4C-8A63-C6B3AA8CFD7C}">
      <text>
        <r>
          <rPr>
            <b/>
            <sz val="9"/>
            <color indexed="81"/>
            <rFont val="MS P ゴシック"/>
            <family val="3"/>
            <charset val="128"/>
          </rPr>
          <t>単一用途か複数用途かを選択してください</t>
        </r>
      </text>
    </comment>
    <comment ref="M9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太陽光発電は
リストからプルダウン</t>
        </r>
      </text>
    </comment>
    <comment ref="B13" authorId="0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>建物用途は、
プルダウンより選択</t>
        </r>
      </text>
    </comment>
    <comment ref="C14" authorId="0" shapeId="0" xr:uid="{4446E5A3-C81A-499D-884D-DA1B760B6D6D}">
      <text>
        <r>
          <rPr>
            <b/>
            <sz val="9"/>
            <color indexed="81"/>
            <rFont val="MS P ゴシック"/>
            <family val="3"/>
            <charset val="128"/>
          </rPr>
          <t>入力が必須となります。
※駐車場用途のみの場合にも建物全体床面積欄に入力してください。</t>
        </r>
      </text>
    </comment>
    <comment ref="M14" authorId="0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>太陽光発電は
リストからプルダウン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105DA44C-CF1D-4BEA-839A-4652DF1CE218}">
      <text>
        <r>
          <rPr>
            <b/>
            <sz val="9"/>
            <color indexed="81"/>
            <rFont val="MS P ゴシック"/>
            <family val="3"/>
            <charset val="128"/>
          </rPr>
          <t>単一用途か複数用途かを選択してください</t>
        </r>
      </text>
    </comment>
    <comment ref="B13" authorId="0" shapeId="0" xr:uid="{6BCDBEB6-EDB7-4AED-ABCA-D47A6E2E8C81}">
      <text>
        <r>
          <rPr>
            <sz val="8"/>
            <color indexed="81"/>
            <rFont val="ＭＳ Ｐゴシック"/>
            <family val="3"/>
            <charset val="128"/>
          </rPr>
          <t>建物用途は、
プルダウンより選択</t>
        </r>
      </text>
    </comment>
    <comment ref="C14" authorId="0" shapeId="0" xr:uid="{FBACA392-5D80-47F8-ACFB-125620CEC0CD}">
      <text>
        <r>
          <rPr>
            <b/>
            <sz val="9"/>
            <color indexed="81"/>
            <rFont val="MS P ゴシック"/>
            <family val="3"/>
            <charset val="128"/>
          </rPr>
          <t>入力が必須となります。
※駐車場用途のみの場合にも建物全体床面積欄に入力してください。</t>
        </r>
      </text>
    </comment>
    <comment ref="M14" authorId="0" shapeId="0" xr:uid="{AF61BB0C-E864-44EB-8E71-24F52C27DF61}">
      <text>
        <r>
          <rPr>
            <sz val="8"/>
            <color indexed="81"/>
            <rFont val="ＭＳ Ｐゴシック"/>
            <family val="3"/>
            <charset val="128"/>
          </rPr>
          <t>太陽光発電は
リストからプルダウン</t>
        </r>
      </text>
    </comment>
  </commentList>
</comments>
</file>

<file path=xl/sharedStrings.xml><?xml version="1.0" encoding="utf-8"?>
<sst xmlns="http://schemas.openxmlformats.org/spreadsheetml/2006/main" count="1145" uniqueCount="301">
  <si>
    <t>その他</t>
    <rPh sb="2" eb="3">
      <t>タ</t>
    </rPh>
    <phoneticPr fontId="4"/>
  </si>
  <si>
    <t>事務所モデル</t>
  </si>
  <si>
    <t>ビジネスホテルモデル</t>
  </si>
  <si>
    <t>シティホテルモデル</t>
  </si>
  <si>
    <t>総合病院モデル</t>
  </si>
  <si>
    <t>福祉施設モデル</t>
  </si>
  <si>
    <t>クリニックモデル</t>
  </si>
  <si>
    <t>学校モデル</t>
  </si>
  <si>
    <t>幼稚園モデル</t>
  </si>
  <si>
    <t>大学モデル</t>
  </si>
  <si>
    <t>講堂モデル</t>
  </si>
  <si>
    <t>飲食店モデル</t>
  </si>
  <si>
    <t>工場モデル</t>
  </si>
  <si>
    <t>太陽光発電</t>
  </si>
  <si>
    <t>昇降機</t>
  </si>
  <si>
    <t>空気調和設備</t>
  </si>
  <si>
    <t>機械換気設備</t>
  </si>
  <si>
    <t>照明設備</t>
  </si>
  <si>
    <t>給湯設備</t>
  </si>
  <si>
    <t>6地域</t>
    <rPh sb="1" eb="3">
      <t>チイキ</t>
    </rPh>
    <phoneticPr fontId="2"/>
  </si>
  <si>
    <t>計算シート建物用途</t>
    <rPh sb="0" eb="2">
      <t>ケイサン</t>
    </rPh>
    <rPh sb="5" eb="7">
      <t>タテモノ</t>
    </rPh>
    <rPh sb="7" eb="9">
      <t>ヨウト</t>
    </rPh>
    <phoneticPr fontId="2"/>
  </si>
  <si>
    <t>建物用途CD</t>
    <rPh sb="0" eb="2">
      <t>タテモノ</t>
    </rPh>
    <rPh sb="2" eb="4">
      <t>ヨウト</t>
    </rPh>
    <phoneticPr fontId="2"/>
  </si>
  <si>
    <t>建物用途名</t>
    <rPh sb="4" eb="5">
      <t>メイ</t>
    </rPh>
    <phoneticPr fontId="2"/>
  </si>
  <si>
    <t>1地域</t>
    <rPh sb="1" eb="3">
      <t>チイキ</t>
    </rPh>
    <phoneticPr fontId="2"/>
  </si>
  <si>
    <t>2地域</t>
    <rPh sb="1" eb="3">
      <t>チイキ</t>
    </rPh>
    <phoneticPr fontId="2"/>
  </si>
  <si>
    <t>3地域</t>
    <rPh sb="1" eb="3">
      <t>チイキ</t>
    </rPh>
    <phoneticPr fontId="2"/>
  </si>
  <si>
    <t>4地域</t>
    <rPh sb="1" eb="3">
      <t>チイキ</t>
    </rPh>
    <phoneticPr fontId="2"/>
  </si>
  <si>
    <t>5地域</t>
    <rPh sb="1" eb="3">
      <t>チイキ</t>
    </rPh>
    <phoneticPr fontId="2"/>
  </si>
  <si>
    <t>7地域</t>
    <rPh sb="1" eb="3">
      <t>チイキ</t>
    </rPh>
    <phoneticPr fontId="2"/>
  </si>
  <si>
    <t>8地域</t>
    <rPh sb="1" eb="3">
      <t>チイキ</t>
    </rPh>
    <phoneticPr fontId="2"/>
  </si>
  <si>
    <t>地域名称</t>
    <rPh sb="0" eb="2">
      <t>チイキ</t>
    </rPh>
    <rPh sb="2" eb="4">
      <t>メイショウ</t>
    </rPh>
    <phoneticPr fontId="2"/>
  </si>
  <si>
    <t>地域CD</t>
    <phoneticPr fontId="2"/>
  </si>
  <si>
    <t>地域CD</t>
    <rPh sb="0" eb="2">
      <t>チイキ</t>
    </rPh>
    <phoneticPr fontId="2"/>
  </si>
  <si>
    <t>AREA</t>
  </si>
  <si>
    <t>$A</t>
    <phoneticPr fontId="2"/>
  </si>
  <si>
    <t>行範囲</t>
    <rPh sb="0" eb="1">
      <t>ギョウ</t>
    </rPh>
    <phoneticPr fontId="7"/>
  </si>
  <si>
    <t>開始行</t>
  </si>
  <si>
    <t>最終行</t>
  </si>
  <si>
    <t>列範囲</t>
    <rPh sb="0" eb="1">
      <t>レツ</t>
    </rPh>
    <rPh sb="1" eb="3">
      <t>ハンイ</t>
    </rPh>
    <phoneticPr fontId="7"/>
  </si>
  <si>
    <t>開始列</t>
    <rPh sb="0" eb="2">
      <t>カイシ</t>
    </rPh>
    <rPh sb="2" eb="3">
      <t>レツ</t>
    </rPh>
    <phoneticPr fontId="2"/>
  </si>
  <si>
    <t>最右列</t>
    <rPh sb="0" eb="1">
      <t>サイ</t>
    </rPh>
    <rPh sb="1" eb="2">
      <t>ミギ</t>
    </rPh>
    <rPh sb="2" eb="3">
      <t>レツ</t>
    </rPh>
    <phoneticPr fontId="2"/>
  </si>
  <si>
    <t>項目名範囲</t>
    <rPh sb="0" eb="2">
      <t>コウモク</t>
    </rPh>
    <rPh sb="2" eb="3">
      <t>メイ</t>
    </rPh>
    <rPh sb="3" eb="5">
      <t>ハンイ</t>
    </rPh>
    <phoneticPr fontId="7"/>
  </si>
  <si>
    <t>データ範囲</t>
    <rPh sb="3" eb="5">
      <t>ハンイ</t>
    </rPh>
    <phoneticPr fontId="7"/>
  </si>
  <si>
    <t>Sheet</t>
  </si>
  <si>
    <t>$A:$A</t>
    <phoneticPr fontId="2"/>
  </si>
  <si>
    <t>$B</t>
    <phoneticPr fontId="2"/>
  </si>
  <si>
    <t>一次エネ消費量</t>
    <rPh sb="0" eb="2">
      <t>イチジ</t>
    </rPh>
    <rPh sb="4" eb="7">
      <t>ショウヒリョウ</t>
    </rPh>
    <phoneticPr fontId="2"/>
  </si>
  <si>
    <t>建物全体</t>
    <phoneticPr fontId="2"/>
  </si>
  <si>
    <t>$C</t>
    <phoneticPr fontId="2"/>
  </si>
  <si>
    <t>$D</t>
    <phoneticPr fontId="2"/>
  </si>
  <si>
    <t>$E</t>
    <phoneticPr fontId="2"/>
  </si>
  <si>
    <t>$F</t>
    <phoneticPr fontId="2"/>
  </si>
  <si>
    <t>$G</t>
    <phoneticPr fontId="2"/>
  </si>
  <si>
    <t>$H</t>
    <phoneticPr fontId="2"/>
  </si>
  <si>
    <t>$J</t>
    <phoneticPr fontId="2"/>
  </si>
  <si>
    <t>◆データ取得</t>
    <rPh sb="4" eb="6">
      <t>シュトク</t>
    </rPh>
    <phoneticPr fontId="2"/>
  </si>
  <si>
    <t>あり</t>
    <phoneticPr fontId="2"/>
  </si>
  <si>
    <t>なし</t>
    <phoneticPr fontId="2"/>
  </si>
  <si>
    <t>太陽光発電有無</t>
    <rPh sb="0" eb="3">
      <t>タイヨウコウ</t>
    </rPh>
    <rPh sb="3" eb="5">
      <t>ハツデン</t>
    </rPh>
    <rPh sb="5" eb="7">
      <t>ウム</t>
    </rPh>
    <phoneticPr fontId="2"/>
  </si>
  <si>
    <t>Data</t>
    <phoneticPr fontId="2"/>
  </si>
  <si>
    <t>国交省算定値</t>
    <rPh sb="0" eb="3">
      <t>コッコウショウ</t>
    </rPh>
    <rPh sb="3" eb="5">
      <t>サンテイ</t>
    </rPh>
    <rPh sb="5" eb="6">
      <t>チ</t>
    </rPh>
    <phoneticPr fontId="2"/>
  </si>
  <si>
    <t>$I</t>
    <phoneticPr fontId="2"/>
  </si>
  <si>
    <t>建物用途</t>
    <rPh sb="0" eb="2">
      <t>タテモノ</t>
    </rPh>
    <rPh sb="2" eb="4">
      <t>ヨウト</t>
    </rPh>
    <phoneticPr fontId="2"/>
  </si>
  <si>
    <t>厨房</t>
    <rPh sb="0" eb="2">
      <t>チュウボウ</t>
    </rPh>
    <phoneticPr fontId="2"/>
  </si>
  <si>
    <t>駐車場</t>
    <rPh sb="0" eb="3">
      <t>チュウシャジョウ</t>
    </rPh>
    <phoneticPr fontId="2"/>
  </si>
  <si>
    <t>１．計算結果</t>
    <rPh sb="2" eb="4">
      <t>ケイサン</t>
    </rPh>
    <rPh sb="4" eb="6">
      <t>ケッカ</t>
    </rPh>
    <phoneticPr fontId="2"/>
  </si>
  <si>
    <t>地域区分</t>
    <rPh sb="0" eb="2">
      <t>チイキ</t>
    </rPh>
    <rPh sb="2" eb="4">
      <t>クブン</t>
    </rPh>
    <phoneticPr fontId="2"/>
  </si>
  <si>
    <t>集計結果</t>
    <rPh sb="0" eb="2">
      <t>シュウケイ</t>
    </rPh>
    <rPh sb="2" eb="4">
      <t>ケッカ</t>
    </rPh>
    <phoneticPr fontId="2"/>
  </si>
  <si>
    <t>計算対象床面積[㎡]</t>
    <rPh sb="0" eb="2">
      <t>ケイサン</t>
    </rPh>
    <rPh sb="2" eb="4">
      <t>タイショウ</t>
    </rPh>
    <rPh sb="4" eb="7">
      <t>ユカメンセキ</t>
    </rPh>
    <phoneticPr fontId="2"/>
  </si>
  <si>
    <t>２．内訳</t>
    <rPh sb="2" eb="4">
      <t>ウチワケ</t>
    </rPh>
    <phoneticPr fontId="2"/>
  </si>
  <si>
    <t>AC</t>
    <phoneticPr fontId="2"/>
  </si>
  <si>
    <t>V</t>
    <phoneticPr fontId="2"/>
  </si>
  <si>
    <t>L</t>
    <phoneticPr fontId="2"/>
  </si>
  <si>
    <t>HW</t>
    <phoneticPr fontId="2"/>
  </si>
  <si>
    <t>EV</t>
    <phoneticPr fontId="2"/>
  </si>
  <si>
    <t>PV</t>
    <phoneticPr fontId="2"/>
  </si>
  <si>
    <t>建築物の名称</t>
    <rPh sb="0" eb="3">
      <t>ケンチクブツ</t>
    </rPh>
    <rPh sb="4" eb="6">
      <t>メイショウ</t>
    </rPh>
    <phoneticPr fontId="2"/>
  </si>
  <si>
    <t>複数用途</t>
    <rPh sb="0" eb="2">
      <t>フクスウ</t>
    </rPh>
    <rPh sb="2" eb="4">
      <t>ヨウト</t>
    </rPh>
    <phoneticPr fontId="2"/>
  </si>
  <si>
    <t>アスレチック場</t>
  </si>
  <si>
    <t>体育館</t>
  </si>
  <si>
    <t>公衆浴場</t>
  </si>
  <si>
    <t>映画館</t>
  </si>
  <si>
    <t>図書館</t>
  </si>
  <si>
    <t>博物館</t>
  </si>
  <si>
    <t>劇場</t>
  </si>
  <si>
    <t>カラオケボックス</t>
  </si>
  <si>
    <t>ボーリング場</t>
  </si>
  <si>
    <t>ぱちんこ屋</t>
  </si>
  <si>
    <t>競馬場又は競輪場</t>
  </si>
  <si>
    <t>社寺</t>
  </si>
  <si>
    <t>室用途CD</t>
    <rPh sb="0" eb="1">
      <t>シツ</t>
    </rPh>
    <rPh sb="1" eb="3">
      <t>ヨウト</t>
    </rPh>
    <phoneticPr fontId="2"/>
  </si>
  <si>
    <t>建物室用途CD</t>
    <rPh sb="0" eb="2">
      <t>タテモノ</t>
    </rPh>
    <rPh sb="2" eb="3">
      <t>シツ</t>
    </rPh>
    <rPh sb="3" eb="5">
      <t>ヨウト</t>
    </rPh>
    <phoneticPr fontId="2"/>
  </si>
  <si>
    <t>建物室用途</t>
    <rPh sb="0" eb="2">
      <t>タテモノ</t>
    </rPh>
    <rPh sb="2" eb="3">
      <t>シツ</t>
    </rPh>
    <rPh sb="3" eb="5">
      <t>ヨウト</t>
    </rPh>
    <phoneticPr fontId="2"/>
  </si>
  <si>
    <t>室用途名</t>
    <rPh sb="0" eb="1">
      <t>シツ</t>
    </rPh>
    <rPh sb="3" eb="4">
      <t>メイ</t>
    </rPh>
    <phoneticPr fontId="2"/>
  </si>
  <si>
    <t>事務所モデル</t>
    <rPh sb="0" eb="2">
      <t>ジム</t>
    </rPh>
    <rPh sb="2" eb="3">
      <t>ショ</t>
    </rPh>
    <phoneticPr fontId="3"/>
  </si>
  <si>
    <t>ビジネスホテルモデル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</si>
  <si>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</si>
  <si>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3"/>
  </si>
  <si>
    <t>福祉施設モデル</t>
    <rPh sb="0" eb="2">
      <t>フクシ</t>
    </rPh>
    <rPh sb="2" eb="4">
      <t>シセツ</t>
    </rPh>
    <phoneticPr fontId="3"/>
  </si>
  <si>
    <t>クリニックモデル</t>
    <phoneticPr fontId="2"/>
  </si>
  <si>
    <t>学校モデル</t>
    <rPh sb="0" eb="2">
      <t>ガッコウ</t>
    </rPh>
    <phoneticPr fontId="3"/>
  </si>
  <si>
    <t>幼稚園モデル</t>
    <rPh sb="0" eb="3">
      <t>ヨウチエン</t>
    </rPh>
    <phoneticPr fontId="3"/>
  </si>
  <si>
    <t>大学モデル</t>
    <rPh sb="0" eb="2">
      <t>ダイガク</t>
    </rPh>
    <phoneticPr fontId="3"/>
  </si>
  <si>
    <t>講堂モデル</t>
    <rPh sb="0" eb="2">
      <t>コウドウ</t>
    </rPh>
    <phoneticPr fontId="3"/>
  </si>
  <si>
    <t>大規模物販店舗モデル</t>
  </si>
  <si>
    <t>大規模物販店舗モデル</t>
    <rPh sb="0" eb="3">
      <t>ダイキボ</t>
    </rPh>
    <rPh sb="3" eb="5">
      <t>ブッパン</t>
    </rPh>
    <rPh sb="5" eb="7">
      <t>テンポ</t>
    </rPh>
    <phoneticPr fontId="3"/>
  </si>
  <si>
    <t>小規模物販店舗モデル</t>
  </si>
  <si>
    <t>小規模物販店舗モデル</t>
    <rPh sb="0" eb="3">
      <t>ショウキボ</t>
    </rPh>
    <rPh sb="3" eb="5">
      <t>ブッパン</t>
    </rPh>
    <rPh sb="5" eb="7">
      <t>テンポ</t>
    </rPh>
    <phoneticPr fontId="3"/>
  </si>
  <si>
    <t>飲食店モデル</t>
    <rPh sb="0" eb="2">
      <t>インショク</t>
    </rPh>
    <rPh sb="2" eb="3">
      <t>テン</t>
    </rPh>
    <phoneticPr fontId="3"/>
  </si>
  <si>
    <t>集会所モデル</t>
    <phoneticPr fontId="2"/>
  </si>
  <si>
    <t>工場モデル</t>
    <phoneticPr fontId="2"/>
  </si>
  <si>
    <t>0101</t>
  </si>
  <si>
    <t>0201</t>
  </si>
  <si>
    <t>0301</t>
  </si>
  <si>
    <t>0401</t>
  </si>
  <si>
    <t>0501</t>
  </si>
  <si>
    <t>0601</t>
  </si>
  <si>
    <t>0701</t>
  </si>
  <si>
    <t>0801</t>
  </si>
  <si>
    <t>0901</t>
  </si>
  <si>
    <t>1001</t>
  </si>
  <si>
    <t>1101</t>
  </si>
  <si>
    <t>1201</t>
  </si>
  <si>
    <t>1301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</si>
  <si>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</si>
  <si>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</si>
  <si>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</si>
  <si>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</si>
  <si>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</si>
  <si>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</si>
  <si>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</si>
  <si>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</si>
  <si>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</si>
  <si>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</si>
  <si>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</si>
  <si>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</si>
  <si>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</si>
  <si>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地域CD</t>
    <phoneticPr fontId="2"/>
  </si>
  <si>
    <t>建物用途CD</t>
  </si>
  <si>
    <t>【厨房】一次エネルギー消費量原単位[MJ/㎡年]</t>
    <rPh sb="4" eb="6">
      <t>１ジ</t>
    </rPh>
    <rPh sb="11" eb="14">
      <t>ショウヒリョウ</t>
    </rPh>
    <rPh sb="14" eb="17">
      <t>ゲンタンイ</t>
    </rPh>
    <rPh sb="22" eb="23">
      <t>ネン</t>
    </rPh>
    <phoneticPr fontId="27"/>
  </si>
  <si>
    <t>【屋内駐車場】一次エネルギー消費量原単位[MJ/㎡年]</t>
    <rPh sb="1" eb="3">
      <t>オクナイ</t>
    </rPh>
    <rPh sb="3" eb="6">
      <t>チュウシャジョウ</t>
    </rPh>
    <rPh sb="7" eb="9">
      <t>１ジ</t>
    </rPh>
    <rPh sb="14" eb="17">
      <t>ショウヒリョウ</t>
    </rPh>
    <rPh sb="17" eb="20">
      <t>ゲンタンイ</t>
    </rPh>
    <rPh sb="25" eb="26">
      <t>ネン</t>
    </rPh>
    <phoneticPr fontId="27"/>
  </si>
  <si>
    <t>空調</t>
    <rPh sb="0" eb="2">
      <t>クウチョウ</t>
    </rPh>
    <phoneticPr fontId="4"/>
  </si>
  <si>
    <t>換気</t>
    <rPh sb="0" eb="2">
      <t>カンキ</t>
    </rPh>
    <phoneticPr fontId="4"/>
  </si>
  <si>
    <t>照明</t>
    <rPh sb="0" eb="2">
      <t>ショウメイ</t>
    </rPh>
    <phoneticPr fontId="4"/>
  </si>
  <si>
    <t>給湯</t>
    <rPh sb="0" eb="2">
      <t>キュウトウ</t>
    </rPh>
    <phoneticPr fontId="4"/>
  </si>
  <si>
    <t>昇降機</t>
    <rPh sb="0" eb="3">
      <t>ショウコウキ</t>
    </rPh>
    <phoneticPr fontId="11"/>
  </si>
  <si>
    <t>$K</t>
    <phoneticPr fontId="2"/>
  </si>
  <si>
    <t>$L</t>
    <phoneticPr fontId="2"/>
  </si>
  <si>
    <t>$M</t>
    <phoneticPr fontId="2"/>
  </si>
  <si>
    <t>$N</t>
    <phoneticPr fontId="2"/>
  </si>
  <si>
    <t>$O</t>
    <phoneticPr fontId="2"/>
  </si>
  <si>
    <t>$P</t>
    <phoneticPr fontId="2"/>
  </si>
  <si>
    <t>$Q</t>
    <phoneticPr fontId="2"/>
  </si>
  <si>
    <t>$R</t>
    <phoneticPr fontId="2"/>
  </si>
  <si>
    <t>$S</t>
    <phoneticPr fontId="2"/>
  </si>
  <si>
    <t>$T</t>
    <phoneticPr fontId="2"/>
  </si>
  <si>
    <t>$U</t>
    <phoneticPr fontId="2"/>
  </si>
  <si>
    <t>$V</t>
    <phoneticPr fontId="2"/>
  </si>
  <si>
    <t>$W</t>
    <phoneticPr fontId="2"/>
  </si>
  <si>
    <t>$X</t>
    <phoneticPr fontId="2"/>
  </si>
  <si>
    <t>6地域</t>
  </si>
  <si>
    <t>0101</t>
    <phoneticPr fontId="2"/>
  </si>
  <si>
    <t>厨房</t>
    <rPh sb="0" eb="2">
      <t>チュウボウ</t>
    </rPh>
    <phoneticPr fontId="2"/>
  </si>
  <si>
    <t>駐車場</t>
    <rPh sb="0" eb="3">
      <t>チュウシャジョウ</t>
    </rPh>
    <phoneticPr fontId="2"/>
  </si>
  <si>
    <t>集会所モデル：アスレチック場</t>
  </si>
  <si>
    <t>集会所モデル：劇場</t>
  </si>
  <si>
    <t>建物全体</t>
    <rPh sb="0" eb="2">
      <t>タテモノ</t>
    </rPh>
    <rPh sb="2" eb="4">
      <t>ゼンタイ</t>
    </rPh>
    <phoneticPr fontId="2"/>
  </si>
  <si>
    <t>集会所モデル：競馬場又は競輪場</t>
  </si>
  <si>
    <t>【建物全体】一次エネルギー消費量原単位[MJ/㎡年]</t>
    <rPh sb="1" eb="3">
      <t>タテモノ</t>
    </rPh>
    <rPh sb="3" eb="5">
      <t>ゼンタイ</t>
    </rPh>
    <rPh sb="6" eb="8">
      <t>１ジ</t>
    </rPh>
    <rPh sb="13" eb="16">
      <t>ショウヒリョウ</t>
    </rPh>
    <rPh sb="16" eb="19">
      <t>ゲンタンイ</t>
    </rPh>
    <rPh sb="24" eb="25">
      <t>ネン</t>
    </rPh>
    <phoneticPr fontId="27"/>
  </si>
  <si>
    <t>建物全体（含：その他）</t>
    <rPh sb="5" eb="6">
      <t>フク</t>
    </rPh>
    <rPh sb="9" eb="10">
      <t>タ</t>
    </rPh>
    <phoneticPr fontId="2"/>
  </si>
  <si>
    <t>厨房全体（含：その他）</t>
    <rPh sb="0" eb="2">
      <t>チュウボウ</t>
    </rPh>
    <phoneticPr fontId="2"/>
  </si>
  <si>
    <t>駐車場全体（含：その他）</t>
    <rPh sb="0" eb="3">
      <t>チュウシャジョウ</t>
    </rPh>
    <rPh sb="3" eb="5">
      <t>ゼンタイ</t>
    </rPh>
    <phoneticPr fontId="2"/>
  </si>
  <si>
    <t>建物全体（除：その他）</t>
    <rPh sb="0" eb="2">
      <t>タテモノ</t>
    </rPh>
    <rPh sb="2" eb="4">
      <t>ゼンタイ</t>
    </rPh>
    <rPh sb="9" eb="10">
      <t>タ</t>
    </rPh>
    <phoneticPr fontId="2"/>
  </si>
  <si>
    <t>厨房全体（除：その他）</t>
    <rPh sb="0" eb="2">
      <t>チュウボウ</t>
    </rPh>
    <rPh sb="2" eb="4">
      <t>ゼンタイ</t>
    </rPh>
    <phoneticPr fontId="2"/>
  </si>
  <si>
    <t>駐車場全体（除：その他）</t>
    <rPh sb="0" eb="3">
      <t>チュウシャジョウ</t>
    </rPh>
    <rPh sb="3" eb="5">
      <t>ゼンタイ</t>
    </rPh>
    <phoneticPr fontId="2"/>
  </si>
  <si>
    <t>集会所モデル：体育館</t>
  </si>
  <si>
    <t>集会所モデル：公衆浴場</t>
  </si>
  <si>
    <t>集会所モデル：映画館</t>
  </si>
  <si>
    <t>集会所モデル：図書館</t>
  </si>
  <si>
    <t>集会所モデル：博物館</t>
  </si>
  <si>
    <t>集会所モデル：カラオケボックス</t>
  </si>
  <si>
    <t>集会所モデル：ボーリング場</t>
  </si>
  <si>
    <t>集会所モデル：ぱちんこ屋</t>
  </si>
  <si>
    <t>集会所モデル：社寺</t>
  </si>
  <si>
    <t>合計（含：その他）</t>
    <rPh sb="0" eb="2">
      <t>ゴウケイ</t>
    </rPh>
    <rPh sb="7" eb="8">
      <t>タ</t>
    </rPh>
    <phoneticPr fontId="2"/>
  </si>
  <si>
    <t>合計（除：その他）</t>
    <rPh sb="0" eb="2">
      <t>ゴウケイ</t>
    </rPh>
    <rPh sb="3" eb="4">
      <t>ノゾ</t>
    </rPh>
    <rPh sb="7" eb="8">
      <t>タ</t>
    </rPh>
    <phoneticPr fontId="2"/>
  </si>
  <si>
    <t>計（含：その他）</t>
    <rPh sb="0" eb="1">
      <t>ケイ</t>
    </rPh>
    <rPh sb="6" eb="7">
      <t>タ</t>
    </rPh>
    <phoneticPr fontId="2"/>
  </si>
  <si>
    <t>計（除：その他）</t>
    <rPh sb="0" eb="1">
      <t>ケイ</t>
    </rPh>
    <rPh sb="2" eb="3">
      <t>ノゾ</t>
    </rPh>
    <rPh sb="6" eb="7">
      <t>タ</t>
    </rPh>
    <phoneticPr fontId="2"/>
  </si>
  <si>
    <t>建物全体</t>
    <phoneticPr fontId="2"/>
  </si>
  <si>
    <t>建物室用途CD</t>
    <rPh sb="0" eb="2">
      <t>タテモノ</t>
    </rPh>
    <rPh sb="2" eb="3">
      <t>シツ</t>
    </rPh>
    <rPh sb="3" eb="5">
      <t>ヨウト</t>
    </rPh>
    <phoneticPr fontId="2"/>
  </si>
  <si>
    <t>建物室用途</t>
    <rPh sb="0" eb="2">
      <t>タテモノ</t>
    </rPh>
    <rPh sb="2" eb="3">
      <t>シツ</t>
    </rPh>
    <rPh sb="3" eb="5">
      <t>ヨウト</t>
    </rPh>
    <phoneticPr fontId="2"/>
  </si>
  <si>
    <t>建物合計</t>
    <rPh sb="0" eb="2">
      <t>タテモノ</t>
    </rPh>
    <rPh sb="2" eb="4">
      <t>ゴウケイ</t>
    </rPh>
    <phoneticPr fontId="2"/>
  </si>
  <si>
    <t>↓非可視</t>
    <phoneticPr fontId="2"/>
  </si>
  <si>
    <t>→非可視</t>
    <rPh sb="1" eb="2">
      <t>ヒ</t>
    </rPh>
    <rPh sb="2" eb="4">
      <t>カシ</t>
    </rPh>
    <phoneticPr fontId="2"/>
  </si>
  <si>
    <t>空気調和
設備</t>
    <phoneticPr fontId="2"/>
  </si>
  <si>
    <t>機械換気
設備</t>
    <phoneticPr fontId="2"/>
  </si>
  <si>
    <t>【合計】除：厨房・駐車場</t>
    <rPh sb="1" eb="3">
      <t>ゴウケイ</t>
    </rPh>
    <rPh sb="4" eb="5">
      <t>ノゾ</t>
    </rPh>
    <rPh sb="6" eb="8">
      <t>チュウボウ</t>
    </rPh>
    <rPh sb="9" eb="12">
      <t>チュウシャジョウ</t>
    </rPh>
    <phoneticPr fontId="2"/>
  </si>
  <si>
    <t>2016/11/10 近藤さんより：集会所モデル室用途追加</t>
    <rPh sb="11" eb="13">
      <t>コンドウ</t>
    </rPh>
    <rPh sb="18" eb="20">
      <t>シュウカイ</t>
    </rPh>
    <rPh sb="20" eb="21">
      <t>ジョ</t>
    </rPh>
    <rPh sb="24" eb="25">
      <t>シツ</t>
    </rPh>
    <rPh sb="25" eb="27">
      <t>ヨウト</t>
    </rPh>
    <rPh sb="27" eb="29">
      <t>ツイカ</t>
    </rPh>
    <phoneticPr fontId="2"/>
  </si>
  <si>
    <t>[Data]より→</t>
    <phoneticPr fontId="2"/>
  </si>
  <si>
    <t>※データ：20161109集会所等の基準値計算.xlsx、20161109集会所以外の基準値計算.xlsx より</t>
    <phoneticPr fontId="2"/>
  </si>
  <si>
    <t>◆一次エネルギー消費量基準値 取得</t>
    <rPh sb="1" eb="3">
      <t>１ジ</t>
    </rPh>
    <rPh sb="8" eb="11">
      <t>ショウヒリョウ</t>
    </rPh>
    <rPh sb="11" eb="14">
      <t>キジュンチ</t>
    </rPh>
    <rPh sb="15" eb="17">
      <t>シュトク</t>
    </rPh>
    <phoneticPr fontId="2"/>
  </si>
  <si>
    <t>除く：</t>
    <rPh sb="0" eb="1">
      <t>ノゾ</t>
    </rPh>
    <phoneticPr fontId="2"/>
  </si>
  <si>
    <t>厨房・駐車場</t>
    <phoneticPr fontId="2"/>
  </si>
  <si>
    <t>基準値</t>
    <phoneticPr fontId="2"/>
  </si>
  <si>
    <t>設計値</t>
  </si>
  <si>
    <r>
      <t>※</t>
    </r>
    <r>
      <rPr>
        <sz val="9"/>
        <color rgb="FF0066FF"/>
        <rFont val="ＭＳ Ｐゴシック"/>
        <family val="3"/>
        <charset val="128"/>
        <scheme val="minor"/>
      </rPr>
      <t>建物合計</t>
    </r>
    <r>
      <rPr>
        <sz val="9"/>
        <color rgb="FFFF0000"/>
        <rFont val="ＭＳ Ｐゴシック"/>
        <family val="2"/>
        <scheme val="minor"/>
      </rPr>
      <t>の合計を各建物用途の「建物全体」の床面積合計で割る。「厨房」「駐車場」の床面積合計は含めない。（2016/11/11 近藤さん指示）</t>
    </r>
    <rPh sb="1" eb="3">
      <t>タテモノ</t>
    </rPh>
    <rPh sb="3" eb="5">
      <t>ゴウケイ</t>
    </rPh>
    <rPh sb="6" eb="8">
      <t>ゴウケイ</t>
    </rPh>
    <rPh sb="9" eb="10">
      <t>カク</t>
    </rPh>
    <rPh sb="10" eb="12">
      <t>タテモノ</t>
    </rPh>
    <rPh sb="12" eb="14">
      <t>ヨウト</t>
    </rPh>
    <rPh sb="16" eb="18">
      <t>タテモノ</t>
    </rPh>
    <rPh sb="18" eb="20">
      <t>ゼンタイ</t>
    </rPh>
    <rPh sb="22" eb="25">
      <t>ユカメンセキ</t>
    </rPh>
    <rPh sb="25" eb="27">
      <t>ゴウケイ</t>
    </rPh>
    <rPh sb="28" eb="29">
      <t>ワ</t>
    </rPh>
    <rPh sb="32" eb="34">
      <t>チュウボウ</t>
    </rPh>
    <rPh sb="36" eb="39">
      <t>チュウシャジョウ</t>
    </rPh>
    <rPh sb="41" eb="44">
      <t>ユカメンセキ</t>
    </rPh>
    <rPh sb="44" eb="46">
      <t>ゴウケイ</t>
    </rPh>
    <rPh sb="47" eb="48">
      <t>フク</t>
    </rPh>
    <phoneticPr fontId="2"/>
  </si>
  <si>
    <t>建物用途数</t>
    <rPh sb="0" eb="2">
      <t>タテモノ</t>
    </rPh>
    <rPh sb="2" eb="4">
      <t>ヨウト</t>
    </rPh>
    <rPh sb="4" eb="5">
      <t>スウ</t>
    </rPh>
    <phoneticPr fontId="2"/>
  </si>
  <si>
    <t>単一用途</t>
    <rPh sb="0" eb="2">
      <t>タンイツ</t>
    </rPh>
    <rPh sb="2" eb="4">
      <t>ヨウト</t>
    </rPh>
    <phoneticPr fontId="2"/>
  </si>
  <si>
    <t>2016/11/30:近藤さん、集会所・工場 数値見直し済</t>
    <rPh sb="11" eb="13">
      <t>コンドウ</t>
    </rPh>
    <rPh sb="16" eb="18">
      <t>シュウカイ</t>
    </rPh>
    <rPh sb="18" eb="19">
      <t>ジョ</t>
    </rPh>
    <rPh sb="20" eb="22">
      <t>コウジョウ</t>
    </rPh>
    <rPh sb="23" eb="25">
      <t>スウチ</t>
    </rPh>
    <rPh sb="25" eb="27">
      <t>ミナオ</t>
    </rPh>
    <rPh sb="28" eb="29">
      <t>スミ</t>
    </rPh>
    <phoneticPr fontId="2"/>
  </si>
  <si>
    <t>一次エネ消費量原単位[MJ/㎡・年]</t>
    <phoneticPr fontId="2"/>
  </si>
  <si>
    <t>設計一次エネ(その他を除く合計)</t>
    <rPh sb="0" eb="2">
      <t>セッケイ</t>
    </rPh>
    <rPh sb="2" eb="4">
      <t>イチジ</t>
    </rPh>
    <rPh sb="9" eb="10">
      <t>タ</t>
    </rPh>
    <rPh sb="11" eb="12">
      <t>ノゾ</t>
    </rPh>
    <rPh sb="13" eb="15">
      <t>ゴウケイ</t>
    </rPh>
    <phoneticPr fontId="2"/>
  </si>
  <si>
    <t>基準一次エネ(その他を除く合計)</t>
    <rPh sb="0" eb="2">
      <t>キジュン</t>
    </rPh>
    <rPh sb="2" eb="4">
      <t>イチジ</t>
    </rPh>
    <rPh sb="9" eb="10">
      <t>タ</t>
    </rPh>
    <rPh sb="11" eb="12">
      <t>ノゾ</t>
    </rPh>
    <rPh sb="13" eb="15">
      <t>ゴウケイ</t>
    </rPh>
    <phoneticPr fontId="2"/>
  </si>
  <si>
    <t>=</t>
    <phoneticPr fontId="2"/>
  </si>
  <si>
    <t>※元々、基準値に太陽光発電は含まれていない</t>
    <rPh sb="1" eb="3">
      <t>モトモト</t>
    </rPh>
    <rPh sb="4" eb="7">
      <t>キジュンチ</t>
    </rPh>
    <rPh sb="8" eb="13">
      <t>タイヨウコウハツデン</t>
    </rPh>
    <rPh sb="14" eb="15">
      <t>フク</t>
    </rPh>
    <phoneticPr fontId="2"/>
  </si>
  <si>
    <r>
      <rPr>
        <b/>
        <sz val="9"/>
        <color rgb="FF0070C0"/>
        <rFont val="ＭＳ Ｐゴシック"/>
        <family val="3"/>
        <charset val="128"/>
        <scheme val="minor"/>
      </rPr>
      <t>建物合計</t>
    </r>
    <r>
      <rPr>
        <sz val="9"/>
        <color theme="1"/>
        <rFont val="ＭＳ Ｐゴシック"/>
        <family val="2"/>
        <scheme val="minor"/>
      </rPr>
      <t>の段階で算出する</t>
    </r>
    <rPh sb="0" eb="2">
      <t>タテモノ</t>
    </rPh>
    <rPh sb="2" eb="4">
      <t>ゴウケイ</t>
    </rPh>
    <rPh sb="5" eb="7">
      <t>ダンカイ</t>
    </rPh>
    <rPh sb="8" eb="10">
      <t>サンシュツ</t>
    </rPh>
    <phoneticPr fontId="2"/>
  </si>
  <si>
    <t>＜求め方＞</t>
    <rPh sb="1" eb="2">
      <t>モト</t>
    </rPh>
    <rPh sb="3" eb="4">
      <t>カタ</t>
    </rPh>
    <phoneticPr fontId="2"/>
  </si>
  <si>
    <t>①BEIm =</t>
    <phoneticPr fontId="2"/>
  </si>
  <si>
    <t>②太陽光発電なしの時のBEIm =</t>
    <rPh sb="1" eb="4">
      <t>タイヨウコウ</t>
    </rPh>
    <rPh sb="4" eb="6">
      <t>ハツデン</t>
    </rPh>
    <rPh sb="9" eb="10">
      <t>トキ</t>
    </rPh>
    <phoneticPr fontId="2"/>
  </si>
  <si>
    <t>設計一次エネ(その他と太陽光発電を除く)</t>
    <rPh sb="0" eb="2">
      <t>セッケイ</t>
    </rPh>
    <rPh sb="2" eb="4">
      <t>イチジ</t>
    </rPh>
    <rPh sb="9" eb="10">
      <t>タ</t>
    </rPh>
    <rPh sb="11" eb="14">
      <t>タイヨウコウ</t>
    </rPh>
    <rPh sb="14" eb="16">
      <t>ハツデン</t>
    </rPh>
    <rPh sb="17" eb="18">
      <t>ノゾ</t>
    </rPh>
    <phoneticPr fontId="2"/>
  </si>
  <si>
    <t>①BEIm - ②太陽光発電を除くBEIm =</t>
    <phoneticPr fontId="2"/>
  </si>
  <si>
    <t>(①BEIm - ②太陽光発電を除くBEIm) * 基準一次エネ(その他を除く合計) =</t>
    <phoneticPr fontId="2"/>
  </si>
  <si>
    <t>設計一次エネ(空調～昇降機) + 太陽光発電による増減量</t>
    <rPh sb="0" eb="2">
      <t>セッケイ</t>
    </rPh>
    <rPh sb="2" eb="4">
      <t>イチジ</t>
    </rPh>
    <rPh sb="7" eb="9">
      <t>クウチョウ</t>
    </rPh>
    <rPh sb="10" eb="13">
      <t>ショウコウキ</t>
    </rPh>
    <rPh sb="17" eb="20">
      <t>タイヨウコウ</t>
    </rPh>
    <rPh sb="20" eb="22">
      <t>ハツデン</t>
    </rPh>
    <rPh sb="25" eb="27">
      <t>ゾウゲン</t>
    </rPh>
    <rPh sb="27" eb="28">
      <t>リョウ</t>
    </rPh>
    <phoneticPr fontId="2"/>
  </si>
  <si>
    <t>２．内訳の建物用途ごとの (BEIm - 太陽光発電なしのBEIm) × 建物用途ごとの基準一次エネ(その他を除く合計)</t>
    <rPh sb="2" eb="4">
      <t>ウチワケ</t>
    </rPh>
    <rPh sb="5" eb="7">
      <t>タテモノ</t>
    </rPh>
    <rPh sb="7" eb="9">
      <t>ヨウト</t>
    </rPh>
    <rPh sb="21" eb="24">
      <t>タイヨウコウ</t>
    </rPh>
    <rPh sb="24" eb="26">
      <t>ハツデン</t>
    </rPh>
    <rPh sb="37" eb="39">
      <t>タテモノ</t>
    </rPh>
    <rPh sb="39" eb="41">
      <t>ヨウト</t>
    </rPh>
    <rPh sb="44" eb="46">
      <t>キジュン</t>
    </rPh>
    <rPh sb="46" eb="48">
      <t>イチジ</t>
    </rPh>
    <rPh sb="53" eb="54">
      <t>タ</t>
    </rPh>
    <rPh sb="55" eb="56">
      <t>ノゾ</t>
    </rPh>
    <rPh sb="57" eb="59">
      <t>ゴウケイ</t>
    </rPh>
    <phoneticPr fontId="2"/>
  </si>
  <si>
    <t>設計一次エネ(空調～昇降機) + 太陽光発電による増減量 - 設計一次エネ(その他と太陽光発電を除く)</t>
    <rPh sb="0" eb="2">
      <t>セッケイ</t>
    </rPh>
    <rPh sb="2" eb="4">
      <t>イチジ</t>
    </rPh>
    <rPh sb="7" eb="9">
      <t>クウチョウ</t>
    </rPh>
    <rPh sb="10" eb="13">
      <t>ショウコウキ</t>
    </rPh>
    <rPh sb="17" eb="20">
      <t>タイヨウコウ</t>
    </rPh>
    <rPh sb="20" eb="22">
      <t>ハツデン</t>
    </rPh>
    <rPh sb="25" eb="27">
      <t>ゾウゲン</t>
    </rPh>
    <rPh sb="27" eb="28">
      <t>リョウ</t>
    </rPh>
    <phoneticPr fontId="2"/>
  </si>
  <si>
    <t>太陽光発電による増減量</t>
  </si>
  <si>
    <t>太陽光発電による増減量</t>
    <phoneticPr fontId="2"/>
  </si>
  <si>
    <t>⇒</t>
    <phoneticPr fontId="2"/>
  </si>
  <si>
    <t>PVが"なし"の時は、0</t>
    <rPh sb="8" eb="9">
      <t>トキ</t>
    </rPh>
    <phoneticPr fontId="2"/>
  </si>
  <si>
    <t>建物用途ごとの太陽光発電 =</t>
  </si>
  <si>
    <t>　PVが"あり"の時、</t>
    <phoneticPr fontId="2"/>
  </si>
  <si>
    <t>①太陽光発電をした時と②太陽光発電をしなかった時の差を、太陽光発電による増減量とする</t>
    <rPh sb="1" eb="4">
      <t>タイヨウコウ</t>
    </rPh>
    <rPh sb="4" eb="6">
      <t>ハツデン</t>
    </rPh>
    <rPh sb="9" eb="10">
      <t>トキ</t>
    </rPh>
    <rPh sb="25" eb="26">
      <t>サ</t>
    </rPh>
    <phoneticPr fontId="2"/>
  </si>
  <si>
    <t>←設計一次エネ(空調～昇降機) = 設計一次エネ(その他と太陽光発電を除く)</t>
    <phoneticPr fontId="2"/>
  </si>
  <si>
    <t>太陽光発電による増減量の設計値算出メモ（2016/12/05：近藤さん確認）</t>
    <rPh sb="0" eb="3">
      <t>タイヨウコウ</t>
    </rPh>
    <rPh sb="3" eb="5">
      <t>ハツデン</t>
    </rPh>
    <rPh sb="8" eb="10">
      <t>ゾウゲン</t>
    </rPh>
    <rPh sb="10" eb="11">
      <t>リョウ</t>
    </rPh>
    <rPh sb="12" eb="15">
      <t>セッケイチ</t>
    </rPh>
    <rPh sb="15" eb="17">
      <t>サンシュツ</t>
    </rPh>
    <rPh sb="31" eb="33">
      <t>コンドウ</t>
    </rPh>
    <rPh sb="35" eb="37">
      <t>カクニン</t>
    </rPh>
    <phoneticPr fontId="2"/>
  </si>
  <si>
    <t>（その他を除く）</t>
    <rPh sb="3" eb="4">
      <t>タ</t>
    </rPh>
    <rPh sb="5" eb="6">
      <t>ノゾ</t>
    </rPh>
    <phoneticPr fontId="2"/>
  </si>
  <si>
    <t>左表下部、Row73に算出した「設計値」の値を表示</t>
    <rPh sb="0" eb="1">
      <t>ヒダリ</t>
    </rPh>
    <rPh sb="1" eb="2">
      <t>ヒョウ</t>
    </rPh>
    <rPh sb="2" eb="4">
      <t>カブ</t>
    </rPh>
    <rPh sb="11" eb="13">
      <t>サンシュツ</t>
    </rPh>
    <rPh sb="16" eb="19">
      <t>セッケイチ</t>
    </rPh>
    <rPh sb="21" eb="22">
      <t>アタイ</t>
    </rPh>
    <rPh sb="23" eb="25">
      <t>ヒョウジ</t>
    </rPh>
    <phoneticPr fontId="2"/>
  </si>
  <si>
    <t>〇変更前：</t>
    <rPh sb="1" eb="3">
      <t>ヘンコウ</t>
    </rPh>
    <rPh sb="3" eb="4">
      <t>マエ</t>
    </rPh>
    <phoneticPr fontId="2"/>
  </si>
  <si>
    <t>〇変更後：</t>
    <rPh sb="1" eb="3">
      <t>ヘンコウ</t>
    </rPh>
    <rPh sb="3" eb="4">
      <t>ゴ</t>
    </rPh>
    <phoneticPr fontId="2"/>
  </si>
  <si>
    <t>空気調和設備、機械換気設備、照明設備、給湯設備、昇降機、合計（その他を除く）</t>
    <phoneticPr fontId="2"/>
  </si>
  <si>
    <t>計算対象の項目→</t>
    <rPh sb="0" eb="2">
      <t>ケイサン</t>
    </rPh>
    <rPh sb="2" eb="4">
      <t>タイショウ</t>
    </rPh>
    <rPh sb="5" eb="7">
      <t>コウモク</t>
    </rPh>
    <phoneticPr fontId="2"/>
  </si>
  <si>
    <t>・建物用途が「単一用途」選択時、『１．計算結果の集計結果(Row10)』</t>
    <rPh sb="1" eb="3">
      <t>タテモノ</t>
    </rPh>
    <rPh sb="3" eb="5">
      <t>ヨウト</t>
    </rPh>
    <rPh sb="7" eb="9">
      <t>タンイツ</t>
    </rPh>
    <rPh sb="9" eb="11">
      <t>ヨウト</t>
    </rPh>
    <rPh sb="12" eb="14">
      <t>センタク</t>
    </rPh>
    <rPh sb="14" eb="15">
      <t>ジ</t>
    </rPh>
    <rPh sb="24" eb="26">
      <t>シュウケイ</t>
    </rPh>
    <rPh sb="26" eb="28">
      <t>ケッカ</t>
    </rPh>
    <phoneticPr fontId="2"/>
  </si>
  <si>
    <t>・建物用途が「複数用途」選択時、『２．内訳の表1行目(Row15)』</t>
    <rPh sb="1" eb="3">
      <t>タテモノ</t>
    </rPh>
    <rPh sb="3" eb="5">
      <t>ヨウト</t>
    </rPh>
    <rPh sb="7" eb="9">
      <t>フクスウ</t>
    </rPh>
    <rPh sb="9" eb="11">
      <t>ヨウト</t>
    </rPh>
    <rPh sb="12" eb="14">
      <t>センタク</t>
    </rPh>
    <rPh sb="14" eb="15">
      <t>ジ</t>
    </rPh>
    <rPh sb="22" eb="23">
      <t>ヒョウ</t>
    </rPh>
    <rPh sb="24" eb="26">
      <t>ギョウメ</t>
    </rPh>
    <phoneticPr fontId="2"/>
  </si>
  <si>
    <t>建物全体一次エネ消費量[GJ/年]</t>
    <rPh sb="0" eb="2">
      <t>タテモノ</t>
    </rPh>
    <rPh sb="2" eb="4">
      <t>ゼンタイ</t>
    </rPh>
    <rPh sb="4" eb="6">
      <t>イチジ</t>
    </rPh>
    <rPh sb="8" eb="11">
      <t>ショウヒリョウ</t>
    </rPh>
    <rPh sb="15" eb="16">
      <t>ネン</t>
    </rPh>
    <phoneticPr fontId="2"/>
  </si>
  <si>
    <t>一次エネ消費量[MJ/年]→[GJ/年]</t>
    <rPh sb="0" eb="2">
      <t>イチジ</t>
    </rPh>
    <rPh sb="4" eb="7">
      <t>ショウヒリョウ</t>
    </rPh>
    <rPh sb="11" eb="12">
      <t>ネン</t>
    </rPh>
    <phoneticPr fontId="2"/>
  </si>
  <si>
    <r>
      <t>↑計算結果を</t>
    </r>
    <r>
      <rPr>
        <sz val="9"/>
        <color rgb="FFFF66FF"/>
        <rFont val="ＭＳ Ｐゴシック"/>
        <family val="3"/>
        <charset val="128"/>
        <scheme val="minor"/>
      </rPr>
      <t>一次エネ原単位[MJ/m2・年]→一次エネ消費量[GJ/年]</t>
    </r>
    <r>
      <rPr>
        <sz val="9"/>
        <color theme="1"/>
        <rFont val="ＭＳ Ｐゴシック"/>
        <family val="2"/>
        <scheme val="minor"/>
      </rPr>
      <t>を表示に変更(2016/12/20 千代田区様より変更依頼)</t>
    </r>
    <rPh sb="1" eb="3">
      <t>ケイサン</t>
    </rPh>
    <rPh sb="3" eb="5">
      <t>ケッカ</t>
    </rPh>
    <rPh sb="37" eb="39">
      <t>ヒョウジ</t>
    </rPh>
    <rPh sb="40" eb="42">
      <t>ヘンコウ</t>
    </rPh>
    <rPh sb="63" eb="65">
      <t>イライ</t>
    </rPh>
    <phoneticPr fontId="2"/>
  </si>
  <si>
    <r>
      <t>『３．一次エネルギー消費量</t>
    </r>
    <r>
      <rPr>
        <strike/>
        <sz val="9"/>
        <color theme="1"/>
        <rFont val="ＭＳ Ｐゴシック"/>
        <family val="3"/>
        <charset val="128"/>
        <scheme val="minor"/>
      </rPr>
      <t>原単位[MJ/㎡・年]</t>
    </r>
    <r>
      <rPr>
        <sz val="9"/>
        <color theme="1"/>
        <rFont val="ＭＳ Ｐゴシック"/>
        <family val="3"/>
        <charset val="128"/>
        <scheme val="minor"/>
      </rPr>
      <t>[GJ/年]の基準値』と、以下の項目のかけた数値</t>
    </r>
    <rPh sb="31" eb="34">
      <t>キジュンチ</t>
    </rPh>
    <rPh sb="37" eb="39">
      <t>イカ</t>
    </rPh>
    <rPh sb="40" eb="42">
      <t>コウモク</t>
    </rPh>
    <rPh sb="46" eb="48">
      <t>スウチ</t>
    </rPh>
    <phoneticPr fontId="2"/>
  </si>
  <si>
    <t>３．一次エネルギー消費量[GJ/年]</t>
    <rPh sb="2" eb="4">
      <t>イチジ</t>
    </rPh>
    <rPh sb="9" eb="12">
      <t>ショウヒリョウ</t>
    </rPh>
    <rPh sb="16" eb="17">
      <t>ネン</t>
    </rPh>
    <phoneticPr fontId="2"/>
  </si>
  <si>
    <t>↑設計値は、ここで算出したものは使用しない(2016/12/05 千代田区様より依頼) 右側◆A参照</t>
    <rPh sb="1" eb="4">
      <t>セッケイチ</t>
    </rPh>
    <rPh sb="9" eb="11">
      <t>サンシュツ</t>
    </rPh>
    <rPh sb="16" eb="18">
      <t>シヨウ</t>
    </rPh>
    <rPh sb="44" eb="45">
      <t>ミギ</t>
    </rPh>
    <rPh sb="45" eb="46">
      <t>ガワ</t>
    </rPh>
    <rPh sb="48" eb="50">
      <t>サンショウ</t>
    </rPh>
    <phoneticPr fontId="2"/>
  </si>
  <si>
    <t>※｢太陽光発電｣と｢その他｣については、現行の計算方法のまま</t>
    <rPh sb="2" eb="7">
      <t>タイヨウコウハツデン</t>
    </rPh>
    <rPh sb="12" eb="13">
      <t>タ</t>
    </rPh>
    <rPh sb="20" eb="22">
      <t>ゲンコウ</t>
    </rPh>
    <rPh sb="23" eb="25">
      <t>ケイサン</t>
    </rPh>
    <rPh sb="25" eb="27">
      <t>ホウホウ</t>
    </rPh>
    <phoneticPr fontId="2"/>
  </si>
  <si>
    <r>
      <t>　３．一次エネルギー消費量</t>
    </r>
    <r>
      <rPr>
        <strike/>
        <sz val="9"/>
        <rFont val="ＭＳ Ｐゴシック"/>
        <family val="3"/>
        <charset val="128"/>
        <scheme val="minor"/>
      </rPr>
      <t>原単位[MJ/㎡・年]</t>
    </r>
    <r>
      <rPr>
        <sz val="9"/>
        <rFont val="ＭＳ Ｐゴシック"/>
        <family val="3"/>
        <charset val="128"/>
        <scheme val="minor"/>
      </rPr>
      <t>[GJ/年](2016/12/20 千代田区様より変更)</t>
    </r>
    <r>
      <rPr>
        <sz val="9"/>
        <rFont val="ＭＳ Ｐゴシック"/>
        <family val="2"/>
        <scheme val="minor"/>
      </rPr>
      <t>の</t>
    </r>
    <r>
      <rPr>
        <b/>
        <sz val="9"/>
        <color rgb="FFFF66FF"/>
        <rFont val="ＭＳ Ｐゴシック"/>
        <family val="3"/>
        <charset val="128"/>
        <scheme val="minor"/>
      </rPr>
      <t>設計値の算出方法</t>
    </r>
    <r>
      <rPr>
        <sz val="9"/>
        <rFont val="ＭＳ Ｐゴシック"/>
        <family val="2"/>
        <scheme val="minor"/>
      </rPr>
      <t>の変更(2016/12/05 千代田区様より依頼)</t>
    </r>
    <rPh sb="28" eb="29">
      <t>ネン</t>
    </rPh>
    <rPh sb="42" eb="46">
      <t>チヨダク</t>
    </rPh>
    <rPh sb="46" eb="47">
      <t>サマ</t>
    </rPh>
    <rPh sb="49" eb="51">
      <t>ヘンコウ</t>
    </rPh>
    <rPh sb="53" eb="56">
      <t>セッケイチ</t>
    </rPh>
    <rPh sb="57" eb="59">
      <t>サンシュツ</t>
    </rPh>
    <rPh sb="59" eb="61">
      <t>ホウホウ</t>
    </rPh>
    <rPh sb="62" eb="64">
      <t>ヘンコウ</t>
    </rPh>
    <rPh sb="76" eb="80">
      <t>チヨダク</t>
    </rPh>
    <rPh sb="80" eb="81">
      <t>サマ</t>
    </rPh>
    <rPh sb="83" eb="85">
      <t>イライ</t>
    </rPh>
    <phoneticPr fontId="2"/>
  </si>
  <si>
    <t>※注意：｢太陽光発電｣と｢その他｣については、現行の計算方法のまま</t>
    <rPh sb="1" eb="3">
      <t>チュウイ</t>
    </rPh>
    <phoneticPr fontId="2"/>
  </si>
  <si>
    <t>一次エネ消費量原単位[MJ/年]</t>
    <phoneticPr fontId="2"/>
  </si>
  <si>
    <t>合計[MJ/年]</t>
    <rPh sb="0" eb="2">
      <t>ゴウケイ</t>
    </rPh>
    <rPh sb="6" eb="7">
      <t>ネン</t>
    </rPh>
    <phoneticPr fontId="2"/>
  </si>
  <si>
    <t>建物全体一次エネ原単位[MJ/m2・年]</t>
    <rPh sb="0" eb="2">
      <t>タテモノ</t>
    </rPh>
    <rPh sb="2" eb="4">
      <t>ゼンタイ</t>
    </rPh>
    <rPh sb="4" eb="6">
      <t>イチジ</t>
    </rPh>
    <rPh sb="8" eb="11">
      <t>ゲンタンイ</t>
    </rPh>
    <rPh sb="18" eb="19">
      <t>ネン</t>
    </rPh>
    <phoneticPr fontId="2"/>
  </si>
  <si>
    <t>一次エネルギー消費削減量</t>
  </si>
  <si>
    <t>GJ/年</t>
  </si>
  <si>
    <t>４．一次エネルギー消費削減量[GJ/年]</t>
    <rPh sb="2" eb="4">
      <t>イチジ</t>
    </rPh>
    <rPh sb="9" eb="11">
      <t>ショウヒ</t>
    </rPh>
    <rPh sb="11" eb="13">
      <t>サクゲン</t>
    </rPh>
    <rPh sb="13" eb="14">
      <t>リョウ</t>
    </rPh>
    <rPh sb="18" eb="19">
      <t>ネン</t>
    </rPh>
    <phoneticPr fontId="2"/>
  </si>
  <si>
    <t>５．二酸化炭素削減量[t-CO2/年]</t>
    <rPh sb="2" eb="5">
      <t>ニサンカ</t>
    </rPh>
    <rPh sb="5" eb="7">
      <t>タンソ</t>
    </rPh>
    <rPh sb="7" eb="9">
      <t>サクゲン</t>
    </rPh>
    <rPh sb="9" eb="10">
      <t>リョウ</t>
    </rPh>
    <rPh sb="17" eb="18">
      <t>ネン</t>
    </rPh>
    <phoneticPr fontId="2"/>
  </si>
  <si>
    <t>CO2排出削減量</t>
    <rPh sb="3" eb="5">
      <t>ハイシュツ</t>
    </rPh>
    <rPh sb="5" eb="7">
      <t>サクゲン</t>
    </rPh>
    <rPh sb="7" eb="8">
      <t>リョウ</t>
    </rPh>
    <phoneticPr fontId="2"/>
  </si>
  <si>
    <t>削減率[%]</t>
    <rPh sb="0" eb="2">
      <t>サクゲン</t>
    </rPh>
    <rPh sb="2" eb="3">
      <t>リツ</t>
    </rPh>
    <phoneticPr fontId="2"/>
  </si>
  <si>
    <t>[t-CO2/GJ]</t>
  </si>
  <si>
    <t>※49.0[kg-CO2/GJ]（千代田区版単位一次エネルギー消費量当りのCO2排出量）</t>
  </si>
  <si>
    <t>基準</t>
    <rPh sb="0" eb="2">
      <t>キジュン</t>
    </rPh>
    <phoneticPr fontId="2"/>
  </si>
  <si>
    <t>設計</t>
    <rPh sb="0" eb="2">
      <t>セッケイ</t>
    </rPh>
    <phoneticPr fontId="2"/>
  </si>
  <si>
    <t>一次エネ</t>
    <rPh sb="0" eb="2">
      <t>イチジ</t>
    </rPh>
    <phoneticPr fontId="2"/>
  </si>
  <si>
    <t>CO2排出量</t>
    <rPh sb="3" eb="5">
      <t>ハイシュツ</t>
    </rPh>
    <rPh sb="5" eb="6">
      <t>リョウ</t>
    </rPh>
    <phoneticPr fontId="2"/>
  </si>
  <si>
    <t>助成要件</t>
    <rPh sb="0" eb="2">
      <t>ジョセイ</t>
    </rPh>
    <rPh sb="2" eb="4">
      <t>ヨウケン</t>
    </rPh>
    <phoneticPr fontId="2"/>
  </si>
  <si>
    <t>建物用途</t>
    <rPh sb="0" eb="2">
      <t>タテモノ</t>
    </rPh>
    <rPh sb="2" eb="4">
      <t>ヨウト</t>
    </rPh>
    <phoneticPr fontId="2"/>
  </si>
  <si>
    <t>住宅</t>
    <rPh sb="0" eb="2">
      <t>ジュウタク</t>
    </rPh>
    <phoneticPr fontId="2"/>
  </si>
  <si>
    <t>非住宅(標準入力法）</t>
    <rPh sb="0" eb="1">
      <t>ヒ</t>
    </rPh>
    <rPh sb="1" eb="3">
      <t>ジュウタク</t>
    </rPh>
    <rPh sb="4" eb="6">
      <t>ヒョウジュン</t>
    </rPh>
    <rPh sb="6" eb="8">
      <t>ニュウリョク</t>
    </rPh>
    <rPh sb="8" eb="9">
      <t>ホウ</t>
    </rPh>
    <phoneticPr fontId="2"/>
  </si>
  <si>
    <t>計算対象床面積[㎡]※1</t>
    <rPh sb="0" eb="2">
      <t>ケイサン</t>
    </rPh>
    <rPh sb="2" eb="4">
      <t>タイショウ</t>
    </rPh>
    <rPh sb="4" eb="7">
      <t>ユカメンセキ</t>
    </rPh>
    <phoneticPr fontId="2"/>
  </si>
  <si>
    <t>厨房※1</t>
    <rPh sb="0" eb="2">
      <t>チュウボウ</t>
    </rPh>
    <phoneticPr fontId="2"/>
  </si>
  <si>
    <t>駐車場※1</t>
    <rPh sb="0" eb="3">
      <t>チュウシャジョウ</t>
    </rPh>
    <phoneticPr fontId="2"/>
  </si>
  <si>
    <t>合計※2</t>
    <rPh sb="0" eb="2">
      <t>ゴウケイ</t>
    </rPh>
    <phoneticPr fontId="2"/>
  </si>
  <si>
    <t>建物全体(必須)</t>
    <rPh sb="0" eb="2">
      <t>タテモノ</t>
    </rPh>
    <rPh sb="2" eb="4">
      <t>ゼンタイ</t>
    </rPh>
    <rPh sb="5" eb="7">
      <t>ヒッス</t>
    </rPh>
    <phoneticPr fontId="2"/>
  </si>
  <si>
    <t>基準値</t>
    <rPh sb="0" eb="3">
      <t>キジュンチ</t>
    </rPh>
    <phoneticPr fontId="4"/>
  </si>
  <si>
    <t>設計値</t>
    <rPh sb="0" eb="3">
      <t>セッケイチ</t>
    </rPh>
    <phoneticPr fontId="4"/>
  </si>
  <si>
    <t>計算方法</t>
    <rPh sb="0" eb="4">
      <t>ケイサンホウホウ</t>
    </rPh>
    <phoneticPr fontId="2"/>
  </si>
  <si>
    <t>モデル建物法</t>
    <rPh sb="3" eb="6">
      <t>タテモノホウ</t>
    </rPh>
    <phoneticPr fontId="2"/>
  </si>
  <si>
    <t>モデル建物法（小規模版）</t>
    <rPh sb="3" eb="6">
      <t>タテモノホウ</t>
    </rPh>
    <rPh sb="7" eb="11">
      <t>ショウキボバン</t>
    </rPh>
    <phoneticPr fontId="2"/>
  </si>
  <si>
    <t>BPIm</t>
    <phoneticPr fontId="2"/>
  </si>
  <si>
    <t>BPIs</t>
    <phoneticPr fontId="2"/>
  </si>
  <si>
    <t>BEIs</t>
    <phoneticPr fontId="2"/>
  </si>
  <si>
    <t>BEIm</t>
    <phoneticPr fontId="2"/>
  </si>
  <si>
    <t>表示の切り替え</t>
    <rPh sb="0" eb="2">
      <t>ヒョウジ</t>
    </rPh>
    <rPh sb="3" eb="4">
      <t>キ</t>
    </rPh>
    <rPh sb="5" eb="6">
      <t>カ</t>
    </rPh>
    <phoneticPr fontId="2"/>
  </si>
  <si>
    <t>○○ビル</t>
    <phoneticPr fontId="2"/>
  </si>
  <si>
    <t>BPIm</t>
  </si>
  <si>
    <t>BEIm</t>
  </si>
  <si>
    <t>※1　計算対象面積を入れると厨房・駐車場分のBEI/Vが計算されます。　厨房・駐車場の換気計算を行わない場合、入力は不要です。
※2　設備毎の合計が、合計（その他を除く）と一致しない場合があります。
※3　複数用途の場合は建物全体のBEIを「1. 計算結果 集計結果」に入力し、それぞれの用途毎のBEIを入力してください。
※4　用途別BEIが対象外「-」の場合は、入力不要です。
※5　創エネがある場合には、創エネなし（PVなし）の場合の結果を試算の上記入してください。</t>
    <rPh sb="67" eb="69">
      <t>セツビ</t>
    </rPh>
    <rPh sb="69" eb="70">
      <t>ゴト</t>
    </rPh>
    <rPh sb="71" eb="73">
      <t>ゴウケイ</t>
    </rPh>
    <rPh sb="75" eb="77">
      <t>ゴウケイ</t>
    </rPh>
    <rPh sb="80" eb="81">
      <t>タ</t>
    </rPh>
    <rPh sb="82" eb="83">
      <t>ノゾ</t>
    </rPh>
    <rPh sb="86" eb="88">
      <t>イッチ</t>
    </rPh>
    <rPh sb="91" eb="93">
      <t>バアイ</t>
    </rPh>
    <rPh sb="103" eb="107">
      <t>フクスウヨウト</t>
    </rPh>
    <rPh sb="108" eb="110">
      <t>バアイ</t>
    </rPh>
    <rPh sb="111" eb="113">
      <t>タテモノ</t>
    </rPh>
    <rPh sb="113" eb="115">
      <t>ゼンタイ</t>
    </rPh>
    <rPh sb="194" eb="195">
      <t>ソウ</t>
    </rPh>
    <rPh sb="200" eb="202">
      <t>バアイ</t>
    </rPh>
    <rPh sb="205" eb="206">
      <t>ソウ</t>
    </rPh>
    <rPh sb="217" eb="219">
      <t>バアイ</t>
    </rPh>
    <rPh sb="220" eb="222">
      <t>ケッカ</t>
    </rPh>
    <rPh sb="223" eb="225">
      <t>シサン</t>
    </rPh>
    <rPh sb="226" eb="227">
      <t>ウエ</t>
    </rPh>
    <rPh sb="227" eb="229">
      <t>キニュウ</t>
    </rPh>
    <phoneticPr fontId="2"/>
  </si>
  <si>
    <t>PVなしの
場合の
BEIm※5</t>
  </si>
  <si>
    <t>合計面積[㎡]:各用途合計</t>
    <rPh sb="0" eb="2">
      <t>ゴウケイ</t>
    </rPh>
    <rPh sb="2" eb="4">
      <t>メンセキ</t>
    </rPh>
    <rPh sb="8" eb="13">
      <t>カクヨウトゴウケイ</t>
    </rPh>
    <phoneticPr fontId="2"/>
  </si>
  <si>
    <t>単一、複数</t>
    <rPh sb="0" eb="2">
      <t>タンイツ</t>
    </rPh>
    <rPh sb="3" eb="5">
      <t>フクスウ</t>
    </rPh>
    <phoneticPr fontId="2"/>
  </si>
  <si>
    <t>BEIs※3</t>
    <phoneticPr fontId="2"/>
  </si>
  <si>
    <t>※1　計算対象面積を入れると厨房・駐車場分のBEI/Vが計算されます。　厨房・駐車場の換気計算を行わない場合、入力は不要です。
※2　設備毎の合計が、合計（その他を除く）と一致しない場合があります。
※3　用途別BEIが対象外「-」の場合は、入力不要です。
※4　創エネがある場合には、創エネなし（PVなし）の場合の結果を試算の上記入してください。
※5　モデル建物法（小規模版）では昇降機の計算を評価しません。</t>
    <rPh sb="67" eb="69">
      <t>セツビ</t>
    </rPh>
    <rPh sb="69" eb="70">
      <t>ゴト</t>
    </rPh>
    <rPh sb="71" eb="73">
      <t>ゴウケイ</t>
    </rPh>
    <rPh sb="75" eb="77">
      <t>ゴウケイ</t>
    </rPh>
    <rPh sb="80" eb="81">
      <t>タ</t>
    </rPh>
    <rPh sb="82" eb="83">
      <t>ノゾ</t>
    </rPh>
    <rPh sb="86" eb="88">
      <t>イッチ</t>
    </rPh>
    <rPh sb="91" eb="93">
      <t>バアイ</t>
    </rPh>
    <rPh sb="132" eb="133">
      <t>ソウ</t>
    </rPh>
    <rPh sb="138" eb="140">
      <t>バアイ</t>
    </rPh>
    <rPh sb="143" eb="144">
      <t>ソウ</t>
    </rPh>
    <rPh sb="155" eb="157">
      <t>バアイ</t>
    </rPh>
    <rPh sb="158" eb="160">
      <t>ケッカ</t>
    </rPh>
    <rPh sb="161" eb="163">
      <t>シサン</t>
    </rPh>
    <rPh sb="164" eb="165">
      <t>ウエ</t>
    </rPh>
    <rPh sb="165" eb="167">
      <t>キニュウ</t>
    </rPh>
    <rPh sb="181" eb="184">
      <t>タテモノホウ</t>
    </rPh>
    <rPh sb="185" eb="188">
      <t>ショウキボ</t>
    </rPh>
    <rPh sb="188" eb="189">
      <t>バン</t>
    </rPh>
    <rPh sb="192" eb="195">
      <t>ショウコウキ</t>
    </rPh>
    <rPh sb="196" eb="198">
      <t>ケイサン</t>
    </rPh>
    <rPh sb="199" eb="201">
      <t>ヒョウカ</t>
    </rPh>
    <phoneticPr fontId="2"/>
  </si>
  <si>
    <t>PVなしの
場合の
BEIs※4</t>
    <phoneticPr fontId="2"/>
  </si>
  <si>
    <t>EV※5</t>
    <phoneticPr fontId="2"/>
  </si>
  <si>
    <t>用途</t>
    <rPh sb="0" eb="2">
      <t>ヨウト</t>
    </rPh>
    <phoneticPr fontId="2"/>
  </si>
  <si>
    <t>千代田区モデル建物法等計算結果処理シート</t>
    <rPh sb="0" eb="4">
      <t>チヨダク</t>
    </rPh>
    <rPh sb="7" eb="9">
      <t>タテモノ</t>
    </rPh>
    <rPh sb="9" eb="10">
      <t>ホウ</t>
    </rPh>
    <rPh sb="10" eb="11">
      <t>トウ</t>
    </rPh>
    <rPh sb="11" eb="13">
      <t>ケイサン</t>
    </rPh>
    <rPh sb="13" eb="15">
      <t>ケッカ</t>
    </rPh>
    <rPh sb="15" eb="17">
      <t>ショリ</t>
    </rPh>
    <phoneticPr fontId="2"/>
  </si>
  <si>
    <t>計算方法</t>
    <rPh sb="0" eb="4">
      <t>ケイサンホウホウ</t>
    </rPh>
    <phoneticPr fontId="2"/>
  </si>
  <si>
    <t>モデル建物法</t>
    <rPh sb="3" eb="6">
      <t>タテモノホウ</t>
    </rPh>
    <phoneticPr fontId="2"/>
  </si>
  <si>
    <t>モデル建物法（小規模版）</t>
    <rPh sb="3" eb="6">
      <t>タテモノホウ</t>
    </rPh>
    <rPh sb="7" eb="11">
      <t>ショウキボバン</t>
    </rPh>
    <phoneticPr fontId="2"/>
  </si>
  <si>
    <t>BEIm※3,4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</si>
</sst>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0000"/>
    <numFmt numFmtId="178" formatCode="#,##0.00_);\(#,##0.00\)"/>
    <numFmt numFmtId="179" formatCode="#,##0.0_ "/>
    <numFmt numFmtId="180" formatCode="#,##0.0_);[Red]\(#,##0.0\)"/>
    <numFmt numFmtId="181" formatCode="#,##0.00_);[Red]\(#,##0.00\)"/>
    <numFmt numFmtId="182" formatCode="0\ \ &quot;t-CO2&quot;"/>
    <numFmt numFmtId="183" formatCode="0.0%"/>
    <numFmt numFmtId="184" formatCode="#,##0.000000;[Red]\-#,##0.000000"/>
  </numFmts>
  <fonts count="5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rgb="FF3F3F3F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70C0"/>
      <name val="ＭＳ Ｐゴシック"/>
      <family val="2"/>
      <scheme val="minor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9"/>
      <color rgb="FF0000FF"/>
      <name val="ＭＳ Ｐゴシック"/>
      <family val="2"/>
      <scheme val="minor"/>
    </font>
    <font>
      <sz val="9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sz val="9"/>
      <color rgb="FF3399FF"/>
      <name val="ＭＳ Ｐゴシック"/>
      <family val="2"/>
      <scheme val="minor"/>
    </font>
    <font>
      <sz val="9"/>
      <color rgb="FF3399FF"/>
      <name val="ＭＳ Ｐゴシック"/>
      <family val="3"/>
      <charset val="128"/>
      <scheme val="minor"/>
    </font>
    <font>
      <b/>
      <sz val="9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2"/>
      <scheme val="minor"/>
    </font>
    <font>
      <sz val="9"/>
      <color theme="1" tint="0.499984740745262"/>
      <name val="ＭＳ Ｐゴシック"/>
      <family val="2"/>
      <scheme val="minor"/>
    </font>
    <font>
      <sz val="9"/>
      <color rgb="FF0066FF"/>
      <name val="ＭＳ Ｐゴシック"/>
      <family val="2"/>
      <scheme val="minor"/>
    </font>
    <font>
      <sz val="12"/>
      <color theme="4"/>
      <name val="ＭＳ Ｐゴシック"/>
      <family val="2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8"/>
      <color indexed="81"/>
      <name val="ＭＳ Ｐゴシック"/>
      <family val="3"/>
      <charset val="128"/>
    </font>
    <font>
      <sz val="10"/>
      <color theme="0"/>
      <name val="ＭＳ Ｐゴシック"/>
      <family val="2"/>
      <scheme val="minor"/>
    </font>
    <font>
      <sz val="9"/>
      <color rgb="FF0066FF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sz val="9"/>
      <color rgb="FFFF66FF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  <scheme val="minor"/>
    </font>
    <font>
      <b/>
      <sz val="9"/>
      <color rgb="FFFF66FF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2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rgb="FFFF66FF"/>
      </left>
      <right/>
      <top style="medium">
        <color rgb="FFFF66FF"/>
      </top>
      <bottom/>
      <diagonal/>
    </border>
    <border>
      <left/>
      <right/>
      <top style="medium">
        <color rgb="FFFF66FF"/>
      </top>
      <bottom/>
      <diagonal/>
    </border>
    <border>
      <left/>
      <right style="medium">
        <color rgb="FFFF66FF"/>
      </right>
      <top style="medium">
        <color rgb="FFFF66FF"/>
      </top>
      <bottom/>
      <diagonal/>
    </border>
    <border>
      <left style="medium">
        <color rgb="FFFF66FF"/>
      </left>
      <right/>
      <top/>
      <bottom style="medium">
        <color rgb="FFFF66FF"/>
      </bottom>
      <diagonal/>
    </border>
    <border>
      <left/>
      <right/>
      <top/>
      <bottom style="medium">
        <color rgb="FFFF66FF"/>
      </bottom>
      <diagonal/>
    </border>
    <border>
      <left/>
      <right style="medium">
        <color rgb="FFFF66FF"/>
      </right>
      <top/>
      <bottom style="medium">
        <color rgb="FFFF66FF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2" borderId="1" applyNumberFormat="0" applyAlignment="0" applyProtection="0">
      <alignment vertical="center"/>
    </xf>
  </cellStyleXfs>
  <cellXfs count="327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7" fontId="10" fillId="0" borderId="0" xfId="0" applyNumberFormat="1" applyFont="1"/>
    <xf numFmtId="0" fontId="8" fillId="0" borderId="0" xfId="3" applyFont="1" applyAlignment="1">
      <alignment horizontal="left" vertical="center" indent="1"/>
    </xf>
    <xf numFmtId="0" fontId="10" fillId="3" borderId="0" xfId="0" applyFont="1" applyFill="1"/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>
      <alignment vertical="center"/>
    </xf>
    <xf numFmtId="0" fontId="24" fillId="0" borderId="25" xfId="0" applyFont="1" applyBorder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2" fillId="5" borderId="11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9" fillId="4" borderId="22" xfId="0" applyFont="1" applyFill="1" applyBorder="1" applyAlignment="1">
      <alignment vertical="center"/>
    </xf>
    <xf numFmtId="0" fontId="19" fillId="4" borderId="23" xfId="0" applyFont="1" applyFill="1" applyBorder="1" applyAlignment="1">
      <alignment vertical="center"/>
    </xf>
    <xf numFmtId="0" fontId="19" fillId="4" borderId="24" xfId="0" applyFont="1" applyFill="1" applyBorder="1" applyAlignment="1">
      <alignment vertical="center"/>
    </xf>
    <xf numFmtId="0" fontId="19" fillId="5" borderId="22" xfId="0" applyFont="1" applyFill="1" applyBorder="1" applyAlignment="1">
      <alignment vertical="center"/>
    </xf>
    <xf numFmtId="0" fontId="19" fillId="5" borderId="23" xfId="0" applyFont="1" applyFill="1" applyBorder="1" applyAlignment="1">
      <alignment vertical="center"/>
    </xf>
    <xf numFmtId="0" fontId="19" fillId="5" borderId="24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9" fillId="0" borderId="25" xfId="0" applyFont="1" applyBorder="1" applyAlignment="1">
      <alignment horizontal="center" vertical="center"/>
    </xf>
    <xf numFmtId="0" fontId="19" fillId="0" borderId="8" xfId="0" applyFont="1" applyBorder="1" applyAlignment="1">
      <alignment vertical="center" shrinkToFi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179" fontId="3" fillId="0" borderId="21" xfId="0" applyNumberFormat="1" applyFont="1" applyBorder="1" applyAlignment="1">
      <alignment vertical="center"/>
    </xf>
    <xf numFmtId="0" fontId="12" fillId="0" borderId="21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179" fontId="19" fillId="0" borderId="8" xfId="0" applyNumberFormat="1" applyFont="1" applyBorder="1" applyAlignment="1">
      <alignment vertical="center" shrinkToFit="1"/>
    </xf>
    <xf numFmtId="179" fontId="19" fillId="0" borderId="11" xfId="0" applyNumberFormat="1" applyFont="1" applyBorder="1" applyAlignment="1">
      <alignment vertical="center" shrinkToFit="1"/>
    </xf>
    <xf numFmtId="179" fontId="12" fillId="0" borderId="21" xfId="0" applyNumberFormat="1" applyFont="1" applyBorder="1" applyAlignment="1">
      <alignment vertical="center" shrinkToFit="1"/>
    </xf>
    <xf numFmtId="179" fontId="12" fillId="0" borderId="0" xfId="0" applyNumberFormat="1" applyFont="1" applyAlignment="1">
      <alignment vertical="center" shrinkToFit="1"/>
    </xf>
    <xf numFmtId="179" fontId="19" fillId="0" borderId="2" xfId="0" applyNumberFormat="1" applyFont="1" applyBorder="1" applyAlignment="1">
      <alignment vertical="center" shrinkToFit="1"/>
    </xf>
    <xf numFmtId="179" fontId="19" fillId="0" borderId="29" xfId="0" applyNumberFormat="1" applyFont="1" applyBorder="1" applyAlignment="1">
      <alignment vertical="center" shrinkToFit="1"/>
    </xf>
    <xf numFmtId="179" fontId="19" fillId="0" borderId="3" xfId="0" applyNumberFormat="1" applyFont="1" applyBorder="1" applyAlignment="1">
      <alignment vertical="center" shrinkToFit="1"/>
    </xf>
    <xf numFmtId="179" fontId="19" fillId="0" borderId="30" xfId="0" applyNumberFormat="1" applyFont="1" applyBorder="1" applyAlignment="1">
      <alignment vertical="center" shrinkToFit="1"/>
    </xf>
    <xf numFmtId="179" fontId="19" fillId="0" borderId="12" xfId="0" applyNumberFormat="1" applyFont="1" applyBorder="1" applyAlignment="1">
      <alignment vertical="center" shrinkToFit="1"/>
    </xf>
    <xf numFmtId="179" fontId="19" fillId="0" borderId="7" xfId="0" applyNumberFormat="1" applyFont="1" applyBorder="1" applyAlignment="1">
      <alignment vertical="center" shrinkToFit="1"/>
    </xf>
    <xf numFmtId="179" fontId="19" fillId="0" borderId="31" xfId="0" applyNumberFormat="1" applyFont="1" applyBorder="1" applyAlignment="1">
      <alignment vertical="center" shrinkToFit="1"/>
    </xf>
    <xf numFmtId="0" fontId="33" fillId="0" borderId="0" xfId="0" applyFont="1" applyAlignment="1">
      <alignment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35" fillId="0" borderId="0" xfId="0" applyFont="1"/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 indent="1"/>
    </xf>
    <xf numFmtId="178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6" fontId="18" fillId="0" borderId="0" xfId="0" applyNumberFormat="1" applyFont="1" applyAlignment="1">
      <alignment vertical="center"/>
    </xf>
    <xf numFmtId="0" fontId="12" fillId="0" borderId="23" xfId="0" applyFont="1" applyBorder="1" applyAlignment="1">
      <alignment vertical="center" shrinkToFit="1"/>
    </xf>
    <xf numFmtId="0" fontId="11" fillId="0" borderId="0" xfId="0" applyFont="1"/>
    <xf numFmtId="0" fontId="10" fillId="3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180" fontId="12" fillId="0" borderId="8" xfId="1" applyNumberFormat="1" applyFont="1" applyBorder="1" applyAlignment="1">
      <alignment vertical="center"/>
    </xf>
    <xf numFmtId="180" fontId="12" fillId="0" borderId="11" xfId="1" applyNumberFormat="1" applyFont="1" applyBorder="1" applyAlignment="1">
      <alignment vertical="center"/>
    </xf>
    <xf numFmtId="180" fontId="12" fillId="0" borderId="11" xfId="2" applyNumberFormat="1" applyFont="1" applyFill="1" applyBorder="1" applyAlignment="1">
      <alignment vertical="center"/>
    </xf>
    <xf numFmtId="180" fontId="12" fillId="0" borderId="12" xfId="0" applyNumberFormat="1" applyFont="1" applyBorder="1" applyAlignment="1">
      <alignment vertical="center"/>
    </xf>
    <xf numFmtId="180" fontId="12" fillId="0" borderId="11" xfId="0" applyNumberFormat="1" applyFont="1" applyBorder="1" applyAlignment="1">
      <alignment vertical="center"/>
    </xf>
    <xf numFmtId="0" fontId="19" fillId="0" borderId="23" xfId="0" applyFont="1" applyBorder="1"/>
    <xf numFmtId="0" fontId="12" fillId="0" borderId="23" xfId="0" applyFont="1" applyBorder="1" applyAlignment="1">
      <alignment vertical="top"/>
    </xf>
    <xf numFmtId="0" fontId="26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shrinkToFi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12" fillId="6" borderId="21" xfId="0" applyFont="1" applyFill="1" applyBorder="1" applyAlignment="1">
      <alignment vertical="center" shrinkToFit="1"/>
    </xf>
    <xf numFmtId="179" fontId="12" fillId="6" borderId="21" xfId="0" applyNumberFormat="1" applyFont="1" applyFill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11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0" xfId="0" applyFont="1" applyAlignment="1">
      <alignment vertical="top"/>
    </xf>
    <xf numFmtId="0" fontId="29" fillId="0" borderId="6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21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3" fillId="3" borderId="21" xfId="0" applyFont="1" applyFill="1" applyBorder="1" applyAlignment="1" applyProtection="1">
      <alignment vertical="center" shrinkToFit="1"/>
      <protection locked="0"/>
    </xf>
    <xf numFmtId="179" fontId="12" fillId="0" borderId="6" xfId="0" applyNumberFormat="1" applyFont="1" applyBorder="1" applyAlignment="1">
      <alignment vertical="center" shrinkToFit="1"/>
    </xf>
    <xf numFmtId="179" fontId="12" fillId="0" borderId="27" xfId="0" applyNumberFormat="1" applyFont="1" applyBorder="1" applyAlignment="1">
      <alignment vertical="center" shrinkToFit="1"/>
    </xf>
    <xf numFmtId="0" fontId="40" fillId="0" borderId="0" xfId="0" applyFont="1" applyAlignment="1" applyProtection="1">
      <alignment vertical="center"/>
      <protection hidden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81" fontId="3" fillId="0" borderId="21" xfId="0" applyNumberFormat="1" applyFont="1" applyBorder="1" applyAlignment="1">
      <alignment vertical="center" shrinkToFit="1"/>
    </xf>
    <xf numFmtId="181" fontId="3" fillId="3" borderId="24" xfId="0" applyNumberFormat="1" applyFont="1" applyFill="1" applyBorder="1" applyAlignment="1" applyProtection="1">
      <alignment vertical="center" shrinkToFit="1"/>
      <protection locked="0"/>
    </xf>
    <xf numFmtId="181" fontId="3" fillId="3" borderId="18" xfId="0" applyNumberFormat="1" applyFont="1" applyFill="1" applyBorder="1" applyAlignment="1" applyProtection="1">
      <alignment vertical="center" shrinkToFit="1"/>
      <protection locked="0"/>
    </xf>
    <xf numFmtId="181" fontId="3" fillId="3" borderId="19" xfId="0" applyNumberFormat="1" applyFont="1" applyFill="1" applyBorder="1" applyAlignment="1" applyProtection="1">
      <alignment vertical="center" shrinkToFit="1"/>
      <protection locked="0"/>
    </xf>
    <xf numFmtId="181" fontId="3" fillId="3" borderId="21" xfId="0" applyNumberFormat="1" applyFont="1" applyFill="1" applyBorder="1" applyAlignment="1" applyProtection="1">
      <alignment vertical="center" shrinkToFit="1"/>
      <protection locked="0"/>
    </xf>
    <xf numFmtId="38" fontId="10" fillId="0" borderId="0" xfId="1" applyFont="1" applyAlignment="1"/>
    <xf numFmtId="38" fontId="10" fillId="7" borderId="0" xfId="1" applyFont="1" applyFill="1" applyAlignment="1"/>
    <xf numFmtId="181" fontId="40" fillId="0" borderId="0" xfId="0" applyNumberFormat="1" applyFont="1" applyAlignment="1">
      <alignment vertical="center"/>
    </xf>
    <xf numFmtId="0" fontId="13" fillId="7" borderId="0" xfId="0" applyFont="1" applyFill="1" applyAlignment="1">
      <alignment vertical="center"/>
    </xf>
    <xf numFmtId="179" fontId="19" fillId="8" borderId="8" xfId="0" applyNumberFormat="1" applyFont="1" applyFill="1" applyBorder="1" applyAlignment="1">
      <alignment vertical="center" shrinkToFit="1"/>
    </xf>
    <xf numFmtId="179" fontId="19" fillId="8" borderId="11" xfId="0" applyNumberFormat="1" applyFont="1" applyFill="1" applyBorder="1" applyAlignment="1">
      <alignment vertical="center" shrinkToFit="1"/>
    </xf>
    <xf numFmtId="179" fontId="19" fillId="8" borderId="12" xfId="0" applyNumberFormat="1" applyFont="1" applyFill="1" applyBorder="1" applyAlignment="1">
      <alignment vertical="center" shrinkToFit="1"/>
    </xf>
    <xf numFmtId="0" fontId="12" fillId="0" borderId="0" xfId="0" quotePrefix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vertical="top"/>
    </xf>
    <xf numFmtId="176" fontId="35" fillId="0" borderId="0" xfId="0" applyNumberFormat="1" applyFont="1"/>
    <xf numFmtId="0" fontId="38" fillId="0" borderId="0" xfId="0" applyFont="1" applyAlignment="1">
      <alignment vertical="center"/>
    </xf>
    <xf numFmtId="0" fontId="10" fillId="0" borderId="33" xfId="0" quotePrefix="1" applyFont="1" applyBorder="1" applyAlignment="1">
      <alignment horizontal="right" vertical="center"/>
    </xf>
    <xf numFmtId="0" fontId="10" fillId="0" borderId="33" xfId="0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4" xfId="0" applyNumberFormat="1" applyFont="1" applyBorder="1" applyAlignment="1">
      <alignment vertical="center"/>
    </xf>
    <xf numFmtId="0" fontId="10" fillId="0" borderId="32" xfId="0" applyFont="1" applyBorder="1"/>
    <xf numFmtId="0" fontId="10" fillId="0" borderId="35" xfId="0" applyFont="1" applyBorder="1" applyAlignment="1">
      <alignment vertical="top"/>
    </xf>
    <xf numFmtId="0" fontId="10" fillId="0" borderId="36" xfId="0" applyFont="1" applyBorder="1" applyAlignment="1">
      <alignment horizontal="right" vertical="top"/>
    </xf>
    <xf numFmtId="176" fontId="18" fillId="0" borderId="36" xfId="0" applyNumberFormat="1" applyFont="1" applyBorder="1" applyAlignment="1">
      <alignment vertical="top"/>
    </xf>
    <xf numFmtId="176" fontId="18" fillId="0" borderId="37" xfId="0" applyNumberFormat="1" applyFont="1" applyBorder="1" applyAlignment="1">
      <alignment vertical="top"/>
    </xf>
    <xf numFmtId="0" fontId="19" fillId="0" borderId="0" xfId="0" applyFont="1" applyAlignment="1">
      <alignment vertical="center"/>
    </xf>
    <xf numFmtId="179" fontId="12" fillId="6" borderId="6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right" vertical="center" wrapText="1"/>
    </xf>
    <xf numFmtId="0" fontId="42" fillId="0" borderId="0" xfId="0" applyFont="1" applyAlignment="1">
      <alignment vertical="top"/>
    </xf>
    <xf numFmtId="179" fontId="24" fillId="0" borderId="0" xfId="0" applyNumberFormat="1" applyFont="1" applyAlignment="1">
      <alignment vertical="center"/>
    </xf>
    <xf numFmtId="179" fontId="43" fillId="6" borderId="27" xfId="0" applyNumberFormat="1" applyFont="1" applyFill="1" applyBorder="1" applyAlignment="1">
      <alignment vertical="center" shrinkToFit="1"/>
    </xf>
    <xf numFmtId="179" fontId="43" fillId="6" borderId="21" xfId="0" applyNumberFormat="1" applyFont="1" applyFill="1" applyBorder="1" applyAlignment="1">
      <alignment vertical="center" shrinkToFit="1"/>
    </xf>
    <xf numFmtId="179" fontId="19" fillId="6" borderId="21" xfId="0" applyNumberFormat="1" applyFont="1" applyFill="1" applyBorder="1" applyAlignment="1">
      <alignment vertical="center" shrinkToFit="1"/>
    </xf>
    <xf numFmtId="0" fontId="10" fillId="0" borderId="38" xfId="0" applyFont="1" applyBorder="1" applyAlignment="1">
      <alignment vertical="center"/>
    </xf>
    <xf numFmtId="179" fontId="3" fillId="0" borderId="6" xfId="0" applyNumberFormat="1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12" fillId="0" borderId="0" xfId="0" applyFont="1" applyAlignment="1">
      <alignment horizontal="left" vertical="center" shrinkToFit="1"/>
    </xf>
    <xf numFmtId="180" fontId="12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3" applyFont="1" applyAlignment="1">
      <alignment horizontal="left" vertical="center" indent="1"/>
    </xf>
    <xf numFmtId="0" fontId="25" fillId="0" borderId="0" xfId="0" applyFont="1" applyAlignment="1">
      <alignment vertical="center"/>
    </xf>
    <xf numFmtId="179" fontId="25" fillId="0" borderId="21" xfId="0" applyNumberFormat="1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30" fillId="0" borderId="40" xfId="0" applyFont="1" applyBorder="1" applyAlignment="1">
      <alignment vertical="center"/>
    </xf>
    <xf numFmtId="9" fontId="6" fillId="0" borderId="40" xfId="2" applyFont="1" applyBorder="1" applyAlignment="1">
      <alignment vertical="center"/>
    </xf>
    <xf numFmtId="0" fontId="8" fillId="0" borderId="0" xfId="3" applyFont="1" applyAlignment="1">
      <alignment horizontal="left" vertical="top"/>
    </xf>
    <xf numFmtId="0" fontId="21" fillId="0" borderId="0" xfId="0" applyFont="1" applyAlignment="1">
      <alignment vertical="top"/>
    </xf>
    <xf numFmtId="0" fontId="12" fillId="0" borderId="11" xfId="0" applyFont="1" applyBorder="1" applyAlignment="1">
      <alignment horizontal="left" vertical="top" shrinkToFit="1"/>
    </xf>
    <xf numFmtId="180" fontId="12" fillId="0" borderId="11" xfId="1" applyNumberFormat="1" applyFont="1" applyBorder="1" applyAlignment="1">
      <alignment vertical="top"/>
    </xf>
    <xf numFmtId="40" fontId="3" fillId="3" borderId="21" xfId="1" applyNumberFormat="1" applyFont="1" applyFill="1" applyBorder="1" applyAlignment="1" applyProtection="1">
      <alignment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textRotation="255"/>
    </xf>
    <xf numFmtId="0" fontId="48" fillId="0" borderId="0" xfId="0" applyFont="1" applyBorder="1" applyAlignment="1">
      <alignment vertical="center"/>
    </xf>
    <xf numFmtId="0" fontId="49" fillId="0" borderId="0" xfId="0" applyFont="1" applyBorder="1" applyAlignment="1">
      <alignment vertical="top"/>
    </xf>
    <xf numFmtId="184" fontId="48" fillId="0" borderId="0" xfId="1" applyNumberFormat="1" applyFont="1" applyBorder="1" applyAlignment="1">
      <alignment vertical="center"/>
    </xf>
    <xf numFmtId="0" fontId="51" fillId="0" borderId="0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0" fontId="48" fillId="0" borderId="0" xfId="0" applyFont="1" applyBorder="1" applyAlignment="1" applyProtection="1">
      <alignment vertical="center"/>
      <protection hidden="1"/>
    </xf>
    <xf numFmtId="0" fontId="50" fillId="0" borderId="0" xfId="0" applyFont="1" applyBorder="1" applyAlignment="1">
      <alignment horizontal="center" vertical="center"/>
    </xf>
    <xf numFmtId="182" fontId="49" fillId="0" borderId="0" xfId="0" applyNumberFormat="1" applyFont="1" applyBorder="1" applyAlignment="1">
      <alignment horizontal="center" vertical="center"/>
    </xf>
    <xf numFmtId="0" fontId="54" fillId="0" borderId="6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vertical="center"/>
    </xf>
    <xf numFmtId="181" fontId="29" fillId="0" borderId="0" xfId="0" applyNumberFormat="1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0" xfId="3" applyFont="1" applyBorder="1" applyAlignment="1">
      <alignment horizontal="left" vertical="center" indent="1"/>
    </xf>
    <xf numFmtId="0" fontId="54" fillId="0" borderId="0" xfId="0" applyFont="1" applyBorder="1" applyAlignment="1">
      <alignment vertical="center"/>
    </xf>
    <xf numFmtId="179" fontId="54" fillId="0" borderId="0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horizontal="centerContinuous" vertical="center"/>
    </xf>
    <xf numFmtId="179" fontId="3" fillId="0" borderId="26" xfId="0" applyNumberFormat="1" applyFont="1" applyBorder="1" applyAlignment="1">
      <alignment horizontal="centerContinuous" vertical="center"/>
    </xf>
    <xf numFmtId="0" fontId="12" fillId="0" borderId="21" xfId="0" applyFont="1" applyBorder="1" applyAlignment="1">
      <alignment vertical="center"/>
    </xf>
    <xf numFmtId="0" fontId="56" fillId="0" borderId="0" xfId="0" applyFont="1" applyAlignment="1">
      <alignment horizontal="right" vertical="center"/>
    </xf>
    <xf numFmtId="0" fontId="56" fillId="0" borderId="21" xfId="0" applyFont="1" applyBorder="1" applyAlignment="1">
      <alignment vertical="center"/>
    </xf>
    <xf numFmtId="0" fontId="57" fillId="0" borderId="21" xfId="0" applyFont="1" applyBorder="1" applyAlignment="1">
      <alignment vertical="center"/>
    </xf>
    <xf numFmtId="0" fontId="12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9" fontId="3" fillId="8" borderId="6" xfId="0" applyNumberFormat="1" applyFont="1" applyFill="1" applyBorder="1" applyAlignment="1">
      <alignment vertical="center"/>
    </xf>
    <xf numFmtId="179" fontId="3" fillId="8" borderId="21" xfId="0" applyNumberFormat="1" applyFont="1" applyFill="1" applyBorder="1" applyAlignment="1">
      <alignment vertical="center"/>
    </xf>
    <xf numFmtId="181" fontId="3" fillId="8" borderId="21" xfId="0" applyNumberFormat="1" applyFont="1" applyFill="1" applyBorder="1" applyAlignment="1" applyProtection="1">
      <alignment vertical="center" shrinkToFit="1"/>
    </xf>
    <xf numFmtId="0" fontId="12" fillId="0" borderId="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55" fillId="0" borderId="0" xfId="0" applyFont="1" applyBorder="1" applyAlignment="1">
      <alignment horizontal="left" vertical="center" wrapText="1"/>
    </xf>
    <xf numFmtId="0" fontId="29" fillId="0" borderId="0" xfId="0" applyFont="1" applyBorder="1" applyAlignment="1" applyProtection="1">
      <alignment vertical="center"/>
      <protection hidden="1"/>
    </xf>
    <xf numFmtId="0" fontId="55" fillId="0" borderId="0" xfId="0" applyFont="1" applyBorder="1" applyAlignment="1">
      <alignment vertical="top"/>
    </xf>
    <xf numFmtId="0" fontId="54" fillId="0" borderId="0" xfId="0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182" fontId="55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9" borderId="0" xfId="0" applyFont="1" applyFill="1" applyBorder="1" applyAlignment="1" applyProtection="1">
      <alignment vertical="center"/>
    </xf>
    <xf numFmtId="0" fontId="54" fillId="9" borderId="0" xfId="0" applyFont="1" applyFill="1" applyBorder="1" applyAlignment="1" applyProtection="1">
      <alignment vertical="center"/>
    </xf>
    <xf numFmtId="0" fontId="3" fillId="9" borderId="0" xfId="0" applyFont="1" applyFill="1" applyBorder="1" applyAlignment="1" applyProtection="1">
      <alignment horizontal="center" vertical="center"/>
    </xf>
    <xf numFmtId="181" fontId="3" fillId="9" borderId="0" xfId="0" applyNumberFormat="1" applyFont="1" applyFill="1" applyBorder="1" applyAlignment="1" applyProtection="1">
      <alignment vertical="center" shrinkToFit="1"/>
    </xf>
    <xf numFmtId="0" fontId="2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57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textRotation="255"/>
    </xf>
    <xf numFmtId="0" fontId="12" fillId="0" borderId="23" xfId="0" applyFont="1" applyBorder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183" fontId="52" fillId="0" borderId="0" xfId="2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38" fontId="49" fillId="0" borderId="0" xfId="1" applyFont="1" applyBorder="1" applyAlignment="1">
      <alignment horizontal="right" vertical="center" wrapText="1"/>
    </xf>
    <xf numFmtId="0" fontId="24" fillId="0" borderId="3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textRotation="255"/>
    </xf>
    <xf numFmtId="0" fontId="12" fillId="4" borderId="22" xfId="0" applyFont="1" applyFill="1" applyBorder="1" applyAlignment="1">
      <alignment horizontal="center" vertical="center" textRotation="255"/>
    </xf>
    <xf numFmtId="0" fontId="12" fillId="4" borderId="23" xfId="0" applyFont="1" applyFill="1" applyBorder="1" applyAlignment="1">
      <alignment horizontal="center" vertical="center" textRotation="255"/>
    </xf>
    <xf numFmtId="0" fontId="12" fillId="4" borderId="24" xfId="0" applyFont="1" applyFill="1" applyBorder="1" applyAlignment="1">
      <alignment horizontal="center" vertical="center" textRotation="255"/>
    </xf>
    <xf numFmtId="0" fontId="12" fillId="5" borderId="22" xfId="0" applyFont="1" applyFill="1" applyBorder="1" applyAlignment="1">
      <alignment horizontal="center" vertical="center" textRotation="255"/>
    </xf>
    <xf numFmtId="0" fontId="12" fillId="5" borderId="23" xfId="0" applyFont="1" applyFill="1" applyBorder="1" applyAlignment="1">
      <alignment horizontal="center" vertical="center" textRotation="255"/>
    </xf>
    <xf numFmtId="0" fontId="12" fillId="5" borderId="24" xfId="0" applyFont="1" applyFill="1" applyBorder="1" applyAlignment="1">
      <alignment horizontal="center" vertical="center" textRotation="255"/>
    </xf>
    <xf numFmtId="0" fontId="12" fillId="4" borderId="17" xfId="0" applyFont="1" applyFill="1" applyBorder="1" applyAlignment="1">
      <alignment horizontal="center" vertical="center" textRotation="255"/>
    </xf>
    <xf numFmtId="0" fontId="12" fillId="4" borderId="39" xfId="0" applyFont="1" applyFill="1" applyBorder="1" applyAlignment="1">
      <alignment horizontal="center" vertical="center" textRotation="255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center" vertical="top" shrinkToFit="1"/>
    </xf>
    <xf numFmtId="0" fontId="12" fillId="0" borderId="19" xfId="0" quotePrefix="1" applyFont="1" applyBorder="1" applyAlignment="1">
      <alignment horizontal="center" shrinkToFit="1"/>
    </xf>
    <xf numFmtId="0" fontId="12" fillId="0" borderId="0" xfId="0" applyFont="1" applyAlignment="1">
      <alignment horizontal="center" vertical="top"/>
    </xf>
    <xf numFmtId="0" fontId="12" fillId="0" borderId="19" xfId="0" applyFon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2" fillId="0" borderId="15" xfId="0" applyFont="1" applyBorder="1" applyAlignment="1">
      <alignment horizontal="center" vertical="top"/>
    </xf>
    <xf numFmtId="0" fontId="12" fillId="0" borderId="0" xfId="0" quotePrefix="1" applyFont="1" applyAlignment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shrinkToFit="1"/>
    </xf>
    <xf numFmtId="0" fontId="3" fillId="8" borderId="24" xfId="0" applyFont="1" applyFill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wrapText="1"/>
    </xf>
    <xf numFmtId="38" fontId="55" fillId="0" borderId="0" xfId="1" applyFont="1" applyBorder="1" applyAlignment="1">
      <alignment horizontal="right" vertical="center" wrapText="1"/>
    </xf>
    <xf numFmtId="183" fontId="58" fillId="0" borderId="0" xfId="2" applyNumberFormat="1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</cellXfs>
  <cellStyles count="5">
    <cellStyle name="パーセント" xfId="2" builtinId="5"/>
    <cellStyle name="桁区切り" xfId="1" builtinId="6"/>
    <cellStyle name="出力 2" xfId="4" xr:uid="{00000000-0005-0000-0000-000002000000}"/>
    <cellStyle name="標準" xfId="0" builtinId="0"/>
    <cellStyle name="標準 2" xfId="3" xr:uid="{00000000-0005-0000-0000-000004000000}"/>
  </cellStyles>
  <dxfs count="7"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 tint="-0.24994659260841701"/>
      </font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</dxf>
    <dxf>
      <fill>
        <patternFill>
          <bgColor rgb="FFC0C0C0"/>
        </patternFill>
      </fill>
    </dxf>
  </dxfs>
  <tableStyles count="0" defaultTableStyle="TableStyleMedium2" defaultPivotStyle="PivotStyleMedium9"/>
  <colors>
    <mruColors>
      <color rgb="FFFFFFCC"/>
      <color rgb="FFFF66FF"/>
      <color rgb="FFFF99FF"/>
      <color rgb="FFC0C0C0"/>
      <color rgb="FFB2B2B2"/>
      <color rgb="FF0066FF"/>
      <color rgb="FFFFE1FF"/>
      <color rgb="FF9966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AY207"/>
  <sheetViews>
    <sheetView showGridLines="0" tabSelected="1" zoomScale="70" zoomScaleNormal="70" zoomScaleSheetLayoutView="100" workbookViewId="0">
      <selection activeCell="C5" sqref="C5:N5"/>
    </sheetView>
  </sheetViews>
  <sheetFormatPr defaultColWidth="0" defaultRowHeight="20.100000000000001" customHeight="1" zeroHeight="1"/>
  <cols>
    <col min="1" max="1" width="5.625" style="1" customWidth="1"/>
    <col min="2" max="2" width="22.625" style="1" customWidth="1"/>
    <col min="3" max="14" width="8.625" style="1" customWidth="1"/>
    <col min="15" max="15" width="5.125" style="1" customWidth="1"/>
    <col min="16" max="20" width="8.625" style="1" hidden="1" customWidth="1"/>
    <col min="21" max="21" width="3.625" style="1" hidden="1" customWidth="1"/>
    <col min="22" max="22" width="4.625" style="1" hidden="1" customWidth="1"/>
    <col min="23" max="24" width="8.625" style="1" hidden="1" customWidth="1"/>
    <col min="25" max="25" width="25.75" style="5" hidden="1" customWidth="1"/>
    <col min="26" max="28" width="10.625" style="5" hidden="1" customWidth="1"/>
    <col min="29" max="44" width="10.625" style="3" hidden="1" customWidth="1"/>
    <col min="45" max="16384" width="9" style="1" hidden="1"/>
  </cols>
  <sheetData>
    <row r="1" spans="1:44" ht="15" customHeight="1">
      <c r="A1" s="35"/>
      <c r="P1" s="73" t="s">
        <v>193</v>
      </c>
      <c r="W1" s="26"/>
      <c r="Y1" s="4" t="s">
        <v>55</v>
      </c>
      <c r="Z1" s="3"/>
      <c r="AA1" s="3"/>
      <c r="AB1" s="3"/>
    </row>
    <row r="2" spans="1:44" ht="20.100000000000001" customHeight="1">
      <c r="B2" s="74" t="s">
        <v>296</v>
      </c>
      <c r="T2" s="42"/>
      <c r="W2" s="25"/>
      <c r="Y2" s="16" t="s">
        <v>43</v>
      </c>
      <c r="Z2" s="23" t="s">
        <v>59</v>
      </c>
      <c r="AA2" s="8"/>
      <c r="AB2" s="8"/>
      <c r="AC2" s="8"/>
      <c r="AD2" s="9"/>
    </row>
    <row r="3" spans="1:44" ht="9.9499999999999993" customHeight="1">
      <c r="Y3" s="17" t="s">
        <v>33</v>
      </c>
      <c r="Z3" s="20" t="s">
        <v>44</v>
      </c>
      <c r="AA3" s="21" t="s">
        <v>34</v>
      </c>
      <c r="AB3" s="10"/>
      <c r="AC3" s="11"/>
      <c r="AD3" s="12"/>
    </row>
    <row r="4" spans="1:44" s="134" customFormat="1" ht="20.100000000000001" customHeight="1">
      <c r="A4" s="135"/>
      <c r="B4" s="134" t="s">
        <v>65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T4" s="136"/>
      <c r="Y4" s="137" t="s">
        <v>35</v>
      </c>
      <c r="Z4" s="137" t="s">
        <v>36</v>
      </c>
      <c r="AA4" s="138">
        <v>4</v>
      </c>
      <c r="AB4" s="138" t="s">
        <v>37</v>
      </c>
      <c r="AC4" s="137">
        <f ca="1">COUNTA(INDIRECT(Z2&amp;"!"&amp;Z3))</f>
        <v>210</v>
      </c>
      <c r="AD4" s="139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</row>
    <row r="5" spans="1:44" ht="24.95" customHeight="1">
      <c r="A5" s="35"/>
      <c r="B5" s="75" t="s">
        <v>76</v>
      </c>
      <c r="C5" s="288" t="s">
        <v>284</v>
      </c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289"/>
      <c r="O5" s="35"/>
      <c r="P5" s="35"/>
      <c r="Q5" s="35"/>
      <c r="T5" s="40"/>
      <c r="Y5" s="17" t="s">
        <v>38</v>
      </c>
      <c r="Z5" s="12" t="s">
        <v>39</v>
      </c>
      <c r="AA5" s="11">
        <v>1</v>
      </c>
      <c r="AB5" s="22" t="s">
        <v>40</v>
      </c>
      <c r="AC5" s="21">
        <f ca="1">COUNTA(INDIRECT(Z2&amp;"!A" &amp; AA4 -1 &amp; ":" &amp; "XFD" &amp; AA4 -1  ))</f>
        <v>24</v>
      </c>
      <c r="AD5" s="17" t="str">
        <f ca="1">LEFT(ADDRESS(1,$AC5,3),LEN(ADDRESS(1,$AC5,3))-1)</f>
        <v>$X</v>
      </c>
    </row>
    <row r="6" spans="1:44" ht="24.95" customHeight="1">
      <c r="A6" s="35"/>
      <c r="B6" s="75" t="s">
        <v>66</v>
      </c>
      <c r="C6" s="290" t="s">
        <v>160</v>
      </c>
      <c r="D6" s="307"/>
      <c r="E6" s="307"/>
      <c r="F6" s="307"/>
      <c r="G6" s="307"/>
      <c r="H6" s="308" t="s">
        <v>297</v>
      </c>
      <c r="I6" s="308"/>
      <c r="J6" s="290" t="s">
        <v>298</v>
      </c>
      <c r="K6" s="307"/>
      <c r="L6" s="307"/>
      <c r="M6" s="307"/>
      <c r="N6" s="291"/>
      <c r="O6" s="35"/>
      <c r="Q6" s="128" t="s">
        <v>32</v>
      </c>
      <c r="R6" s="127">
        <f>INDEX(List_AreaCD,MATCH($C$6,List_Area,0))</f>
        <v>6</v>
      </c>
      <c r="T6" s="40"/>
      <c r="Y6" s="17" t="s">
        <v>41</v>
      </c>
      <c r="Z6" s="11" t="str">
        <f ca="1">($Z$2 &amp; "!" &amp; $AA3 &amp; $AA$4-1 &amp; ":" &amp; ADDRESS($AA$4-1,$AC$5,1))</f>
        <v>Data!$A3:$X$3</v>
      </c>
      <c r="AA6" s="10"/>
      <c r="AB6" s="10"/>
      <c r="AC6" s="11"/>
      <c r="AD6" s="12"/>
    </row>
    <row r="7" spans="1:44" ht="24.95" customHeight="1">
      <c r="A7" s="35"/>
      <c r="B7" s="76" t="s">
        <v>62</v>
      </c>
      <c r="C7" s="288" t="s">
        <v>207</v>
      </c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289"/>
      <c r="O7" s="35"/>
      <c r="P7" s="35"/>
      <c r="Q7" s="226" t="s">
        <v>295</v>
      </c>
      <c r="R7" s="1">
        <f>IF(C7="単一用途",1,0)</f>
        <v>1</v>
      </c>
      <c r="T7" s="40"/>
      <c r="Y7" s="17" t="s">
        <v>42</v>
      </c>
      <c r="Z7" s="11" t="str">
        <f ca="1">($Z$2&amp;"!"&amp;$AA3&amp;$AA$4&amp;":"&amp;$AD$5&amp;$AC$4)</f>
        <v>Data!$A4:$X210</v>
      </c>
      <c r="AA7" s="10"/>
      <c r="AB7" s="10"/>
      <c r="AC7" s="11"/>
      <c r="AD7" s="12"/>
    </row>
    <row r="8" spans="1:44" ht="20.100000000000001" customHeight="1">
      <c r="A8" s="35"/>
      <c r="B8" s="277" t="s">
        <v>67</v>
      </c>
      <c r="C8" s="301" t="s">
        <v>68</v>
      </c>
      <c r="D8" s="302"/>
      <c r="E8" s="303"/>
      <c r="F8" s="287" t="s">
        <v>285</v>
      </c>
      <c r="G8" s="287" t="s">
        <v>286</v>
      </c>
      <c r="H8" s="152" t="s">
        <v>300</v>
      </c>
      <c r="I8" s="152"/>
      <c r="J8" s="152"/>
      <c r="K8" s="152"/>
      <c r="L8" s="152"/>
      <c r="M8" s="152"/>
      <c r="N8" s="153"/>
      <c r="O8" s="35"/>
      <c r="P8" s="35"/>
      <c r="Q8" s="244"/>
      <c r="R8" s="245"/>
      <c r="T8" s="40"/>
      <c r="Y8" s="18" t="s">
        <v>32</v>
      </c>
      <c r="Z8" s="21" t="s">
        <v>34</v>
      </c>
      <c r="AA8" s="11" t="str">
        <f ca="1">$Z$2 &amp; "!" &amp; $Z8 &amp; $AA$4 &amp; ":" &amp; $Z8 &amp; $AC$4</f>
        <v>Data!$A4:$A210</v>
      </c>
      <c r="AB8" s="11"/>
      <c r="AC8" s="10"/>
      <c r="AD8" s="13"/>
      <c r="AG8" s="5"/>
    </row>
    <row r="9" spans="1:44" ht="20.100000000000001" customHeight="1">
      <c r="A9" s="35"/>
      <c r="B9" s="278"/>
      <c r="C9" s="304"/>
      <c r="D9" s="305"/>
      <c r="E9" s="306"/>
      <c r="F9" s="286"/>
      <c r="G9" s="286"/>
      <c r="H9" s="77" t="s">
        <v>70</v>
      </c>
      <c r="I9" s="78" t="s">
        <v>71</v>
      </c>
      <c r="J9" s="77" t="s">
        <v>72</v>
      </c>
      <c r="K9" s="87" t="s">
        <v>73</v>
      </c>
      <c r="L9" s="77" t="s">
        <v>74</v>
      </c>
      <c r="M9" s="290" t="s">
        <v>75</v>
      </c>
      <c r="N9" s="291"/>
      <c r="O9" s="35"/>
      <c r="P9" s="35"/>
      <c r="Q9" s="235"/>
      <c r="R9" s="236"/>
      <c r="T9" s="40"/>
      <c r="Y9" s="18" t="s">
        <v>21</v>
      </c>
      <c r="Z9" s="10" t="s">
        <v>45</v>
      </c>
      <c r="AA9" s="11" t="str">
        <f ca="1">$Z$2 &amp; "!" &amp; $Z9 &amp; $AA$4 &amp; ":" &amp; $Z9 &amp; $AC$4</f>
        <v>Data!$B4:$B210</v>
      </c>
      <c r="AB9" s="11"/>
      <c r="AC9" s="10"/>
      <c r="AD9" s="13"/>
      <c r="AG9" s="5"/>
    </row>
    <row r="10" spans="1:44" ht="24.95" customHeight="1">
      <c r="A10" s="35"/>
      <c r="B10" s="279"/>
      <c r="C10" s="154">
        <f>IF($B$45&gt;0,SUM($C$15:$C$34),"")</f>
        <v>250</v>
      </c>
      <c r="D10" s="154">
        <f>IF($B$45&gt;0,SUM($D$15:$D$34),"")</f>
        <v>0</v>
      </c>
      <c r="E10" s="154">
        <f>IF($B$45&gt;0,SUM($E$15:$E$34),"")</f>
        <v>0</v>
      </c>
      <c r="F10" s="155"/>
      <c r="G10" s="155"/>
      <c r="H10" s="155"/>
      <c r="I10" s="156"/>
      <c r="J10" s="155"/>
      <c r="K10" s="157"/>
      <c r="L10" s="155"/>
      <c r="M10" s="288"/>
      <c r="N10" s="289"/>
      <c r="O10" s="35"/>
      <c r="P10" s="35"/>
      <c r="Q10" s="236"/>
      <c r="R10" s="236"/>
      <c r="T10" s="28"/>
      <c r="Y10" s="18" t="s">
        <v>47</v>
      </c>
      <c r="Z10" s="10" t="s">
        <v>48</v>
      </c>
      <c r="AA10" s="11" t="str">
        <f ca="1">$Z$2 &amp; "!" &amp; $Z10 &amp; $AA$4 &amp; ":" &amp; $Z10 &amp; $AC$4</f>
        <v>Data!$C4:$C210</v>
      </c>
      <c r="AB10" s="11"/>
      <c r="AC10" s="11"/>
      <c r="AD10" s="13"/>
    </row>
    <row r="11" spans="1:44" ht="20.100000000000001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244"/>
      <c r="R11" s="245"/>
      <c r="T11" s="28"/>
      <c r="Y11" s="18" t="s">
        <v>15</v>
      </c>
      <c r="Z11" s="10" t="s">
        <v>49</v>
      </c>
      <c r="AA11" s="11" t="str">
        <f ca="1">$Z$2 &amp; "!" &amp; Z11 &amp; $AA$4 &amp; ":" &amp; Z11 &amp; $AC$4</f>
        <v>Data!$D4:$D210</v>
      </c>
      <c r="AB11" s="53" t="s">
        <v>15</v>
      </c>
      <c r="AC11" s="10" t="s">
        <v>146</v>
      </c>
      <c r="AD11" s="11" t="str">
        <f t="shared" ref="AD11:AD17" ca="1" si="0">$Z$2 &amp; "!" &amp; AC11 &amp; $AA$4 &amp; ":" &amp; AC11 &amp; $AC$4</f>
        <v>Data!$K4:$K210</v>
      </c>
      <c r="AE11" s="64" t="s">
        <v>15</v>
      </c>
      <c r="AF11" s="65" t="s">
        <v>153</v>
      </c>
      <c r="AG11" s="9" t="str">
        <f t="shared" ref="AG11:AG17" ca="1" si="1">$Z$2 &amp; "!" &amp; AF11 &amp; $AA$4 &amp; ":" &amp; AF11 &amp; $AC$4</f>
        <v>Data!$R4:$R210</v>
      </c>
    </row>
    <row r="12" spans="1:44" ht="20.100000000000001" customHeight="1">
      <c r="A12" s="35"/>
      <c r="B12" s="134" t="s">
        <v>69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35"/>
      <c r="R12" s="236"/>
      <c r="T12" s="28"/>
      <c r="Y12" s="18" t="s">
        <v>16</v>
      </c>
      <c r="Z12" s="10" t="s">
        <v>50</v>
      </c>
      <c r="AA12" s="11" t="str">
        <f t="shared" ref="AA12:AA17" ca="1" si="2">$Z$2 &amp; "!" &amp; $Z12 &amp; $AA$4 &amp; ":" &amp; $Z12 &amp; $AC$4</f>
        <v>Data!$E4:$E210</v>
      </c>
      <c r="AB12" s="53" t="s">
        <v>16</v>
      </c>
      <c r="AC12" s="10" t="s">
        <v>147</v>
      </c>
      <c r="AD12" s="11" t="str">
        <f t="shared" ca="1" si="0"/>
        <v>Data!$L4:$L210</v>
      </c>
      <c r="AE12" s="51" t="s">
        <v>16</v>
      </c>
      <c r="AF12" s="10" t="s">
        <v>154</v>
      </c>
      <c r="AG12" s="12" t="str">
        <f t="shared" ca="1" si="1"/>
        <v>Data!$S4:$S210</v>
      </c>
    </row>
    <row r="13" spans="1:44" ht="20.100000000000001" customHeight="1">
      <c r="A13" s="35"/>
      <c r="B13" s="280" t="s">
        <v>62</v>
      </c>
      <c r="C13" s="282" t="s">
        <v>269</v>
      </c>
      <c r="D13" s="283"/>
      <c r="E13" s="284"/>
      <c r="F13" s="287" t="s">
        <v>285</v>
      </c>
      <c r="G13" s="287" t="s">
        <v>286</v>
      </c>
      <c r="H13" s="215" t="s">
        <v>300</v>
      </c>
      <c r="I13" s="83"/>
      <c r="J13" s="83"/>
      <c r="K13" s="83"/>
      <c r="L13" s="83"/>
      <c r="M13" s="84"/>
      <c r="N13" s="285" t="s">
        <v>288</v>
      </c>
      <c r="O13" s="35"/>
      <c r="P13" s="35"/>
      <c r="Q13" s="252"/>
      <c r="R13" s="252"/>
      <c r="T13" s="28"/>
      <c r="Y13" s="18" t="s">
        <v>17</v>
      </c>
      <c r="Z13" s="10" t="s">
        <v>51</v>
      </c>
      <c r="AA13" s="11" t="str">
        <f t="shared" ca="1" si="2"/>
        <v>Data!$F4:$F210</v>
      </c>
      <c r="AB13" s="53" t="s">
        <v>17</v>
      </c>
      <c r="AC13" s="10" t="s">
        <v>148</v>
      </c>
      <c r="AD13" s="11" t="str">
        <f t="shared" ca="1" si="0"/>
        <v>Data!$M4:$M210</v>
      </c>
      <c r="AE13" s="51" t="s">
        <v>17</v>
      </c>
      <c r="AF13" s="10" t="s">
        <v>155</v>
      </c>
      <c r="AG13" s="12" t="str">
        <f t="shared" ca="1" si="1"/>
        <v>Data!$T4:$T210</v>
      </c>
    </row>
    <row r="14" spans="1:44" ht="20.100000000000001" customHeight="1">
      <c r="A14" s="35"/>
      <c r="B14" s="281"/>
      <c r="C14" s="85" t="s">
        <v>273</v>
      </c>
      <c r="D14" s="85" t="s">
        <v>270</v>
      </c>
      <c r="E14" s="86" t="s">
        <v>271</v>
      </c>
      <c r="F14" s="286"/>
      <c r="G14" s="286"/>
      <c r="H14" s="85" t="s">
        <v>70</v>
      </c>
      <c r="I14" s="85" t="s">
        <v>71</v>
      </c>
      <c r="J14" s="85" t="s">
        <v>72</v>
      </c>
      <c r="K14" s="85" t="s">
        <v>73</v>
      </c>
      <c r="L14" s="85" t="s">
        <v>74</v>
      </c>
      <c r="M14" s="133" t="s">
        <v>75</v>
      </c>
      <c r="N14" s="286"/>
      <c r="O14" s="35"/>
      <c r="P14" s="35"/>
      <c r="Q14" s="252"/>
      <c r="R14" s="252"/>
      <c r="T14" s="28"/>
      <c r="Y14" s="18" t="s">
        <v>18</v>
      </c>
      <c r="Z14" s="10" t="s">
        <v>52</v>
      </c>
      <c r="AA14" s="11" t="str">
        <f t="shared" ca="1" si="2"/>
        <v>Data!$G4:$G210</v>
      </c>
      <c r="AB14" s="53" t="s">
        <v>18</v>
      </c>
      <c r="AC14" s="10" t="s">
        <v>149</v>
      </c>
      <c r="AD14" s="11" t="str">
        <f t="shared" ca="1" si="0"/>
        <v>Data!$N4:$N210</v>
      </c>
      <c r="AE14" s="51" t="s">
        <v>18</v>
      </c>
      <c r="AF14" s="10" t="s">
        <v>156</v>
      </c>
      <c r="AG14" s="12" t="str">
        <f t="shared" ca="1" si="1"/>
        <v>Data!$U4:$U210</v>
      </c>
    </row>
    <row r="15" spans="1:44" ht="24.95" customHeight="1">
      <c r="A15" s="35"/>
      <c r="B15" s="148" t="s">
        <v>1</v>
      </c>
      <c r="C15" s="158">
        <v>250</v>
      </c>
      <c r="D15" s="158"/>
      <c r="E15" s="158"/>
      <c r="F15" s="158">
        <v>0.8</v>
      </c>
      <c r="G15" s="204">
        <v>0.7</v>
      </c>
      <c r="H15" s="158">
        <v>0.7</v>
      </c>
      <c r="I15" s="158">
        <v>1</v>
      </c>
      <c r="J15" s="158">
        <v>0.3</v>
      </c>
      <c r="K15" s="158">
        <v>1.5</v>
      </c>
      <c r="L15" s="158">
        <v>1</v>
      </c>
      <c r="M15" s="125"/>
      <c r="N15" s="158"/>
      <c r="O15" s="35"/>
      <c r="P15" s="35"/>
      <c r="Q15" s="35"/>
      <c r="T15" s="28"/>
      <c r="Y15" s="18" t="s">
        <v>14</v>
      </c>
      <c r="Z15" s="10" t="s">
        <v>53</v>
      </c>
      <c r="AA15" s="11" t="str">
        <f t="shared" ca="1" si="2"/>
        <v>Data!$H4:$H210</v>
      </c>
      <c r="AB15" s="53" t="s">
        <v>14</v>
      </c>
      <c r="AC15" s="10" t="s">
        <v>150</v>
      </c>
      <c r="AD15" s="11" t="str">
        <f t="shared" ca="1" si="0"/>
        <v>Data!$O4:$O210</v>
      </c>
      <c r="AE15" s="51" t="s">
        <v>14</v>
      </c>
      <c r="AF15" s="10" t="s">
        <v>157</v>
      </c>
      <c r="AG15" s="12" t="str">
        <f t="shared" ca="1" si="1"/>
        <v>Data!$V4:$V210</v>
      </c>
    </row>
    <row r="16" spans="1:44" ht="24.95" customHeight="1">
      <c r="A16" s="35"/>
      <c r="B16" s="14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25"/>
      <c r="N16" s="158"/>
      <c r="O16" s="35"/>
      <c r="P16" s="35"/>
      <c r="Q16" s="35"/>
      <c r="T16" s="28"/>
      <c r="Y16" s="18" t="s">
        <v>13</v>
      </c>
      <c r="Z16" s="10" t="s">
        <v>61</v>
      </c>
      <c r="AA16" s="11" t="str">
        <f t="shared" ca="1" si="2"/>
        <v>Data!$I4:$I210</v>
      </c>
      <c r="AB16" s="53" t="s">
        <v>13</v>
      </c>
      <c r="AC16" s="10" t="s">
        <v>151</v>
      </c>
      <c r="AD16" s="11" t="str">
        <f t="shared" ca="1" si="0"/>
        <v>Data!$P4:$P210</v>
      </c>
      <c r="AE16" s="51" t="s">
        <v>13</v>
      </c>
      <c r="AF16" s="10" t="s">
        <v>158</v>
      </c>
      <c r="AG16" s="12" t="str">
        <f t="shared" ca="1" si="1"/>
        <v>Data!$W4:$W210</v>
      </c>
    </row>
    <row r="17" spans="1:33" ht="24.95" customHeight="1">
      <c r="A17" s="35"/>
      <c r="B17" s="14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25"/>
      <c r="N17" s="158"/>
      <c r="O17" s="35"/>
      <c r="P17" s="35"/>
      <c r="Q17" s="35"/>
      <c r="T17" s="28"/>
      <c r="Y17" s="19" t="s">
        <v>0</v>
      </c>
      <c r="Z17" s="14" t="s">
        <v>54</v>
      </c>
      <c r="AA17" s="15" t="str">
        <f t="shared" ca="1" si="2"/>
        <v>Data!$J4:$J210</v>
      </c>
      <c r="AB17" s="54" t="s">
        <v>0</v>
      </c>
      <c r="AC17" s="14" t="s">
        <v>152</v>
      </c>
      <c r="AD17" s="11" t="str">
        <f t="shared" ca="1" si="0"/>
        <v>Data!$Q4:$Q210</v>
      </c>
      <c r="AE17" s="52" t="s">
        <v>0</v>
      </c>
      <c r="AF17" s="14" t="s">
        <v>159</v>
      </c>
      <c r="AG17" s="66" t="str">
        <f t="shared" ca="1" si="1"/>
        <v>Data!$X4:$X210</v>
      </c>
    </row>
    <row r="18" spans="1:33" ht="24.95" customHeight="1">
      <c r="A18" s="35"/>
      <c r="B18" s="14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25"/>
      <c r="N18" s="158"/>
      <c r="O18" s="35"/>
      <c r="P18" s="35"/>
      <c r="Q18" s="35"/>
      <c r="T18" s="28"/>
      <c r="AA18" s="3"/>
      <c r="AC18" s="5"/>
      <c r="AE18" s="5"/>
      <c r="AF18" s="5"/>
    </row>
    <row r="19" spans="1:33" ht="24.95" customHeight="1">
      <c r="A19" s="35"/>
      <c r="B19" s="14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25"/>
      <c r="N19" s="158"/>
      <c r="O19" s="35"/>
      <c r="P19" s="35"/>
      <c r="Q19" s="35"/>
      <c r="T19" s="28"/>
      <c r="Y19" s="5" t="s">
        <v>276</v>
      </c>
      <c r="AA19" s="3"/>
      <c r="AC19" s="5"/>
      <c r="AE19" s="5"/>
      <c r="AF19" s="5"/>
    </row>
    <row r="20" spans="1:33" ht="24.95" customHeight="1">
      <c r="A20" s="35"/>
      <c r="B20" s="14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25"/>
      <c r="N20" s="158"/>
      <c r="O20" s="35"/>
      <c r="P20" s="35"/>
      <c r="Q20" s="35"/>
      <c r="T20" s="28"/>
      <c r="Y20" s="225" t="s">
        <v>277</v>
      </c>
      <c r="AA20" s="3"/>
      <c r="AC20" s="5"/>
      <c r="AE20" s="5"/>
      <c r="AF20" s="5"/>
    </row>
    <row r="21" spans="1:33" ht="24.95" customHeight="1">
      <c r="A21" s="35"/>
      <c r="B21" s="14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25"/>
      <c r="N21" s="158"/>
      <c r="O21" s="35"/>
      <c r="P21" s="35"/>
      <c r="Q21" s="35"/>
      <c r="T21" s="28"/>
      <c r="Y21" s="225" t="s">
        <v>278</v>
      </c>
      <c r="AA21" s="3"/>
      <c r="AC21" s="5"/>
      <c r="AE21" s="5"/>
      <c r="AF21" s="5"/>
    </row>
    <row r="22" spans="1:33" ht="24.95" customHeight="1">
      <c r="A22" s="35"/>
      <c r="B22" s="14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25"/>
      <c r="N22" s="158"/>
      <c r="O22" s="35"/>
      <c r="P22" s="35"/>
      <c r="Q22" s="35"/>
      <c r="T22" s="28"/>
      <c r="AA22" s="3"/>
      <c r="AC22" s="5"/>
      <c r="AE22" s="5"/>
      <c r="AF22" s="5"/>
    </row>
    <row r="23" spans="1:33" ht="24.95" customHeight="1">
      <c r="A23" s="35"/>
      <c r="B23" s="14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25"/>
      <c r="N23" s="158"/>
      <c r="O23" s="35"/>
      <c r="P23" s="35"/>
      <c r="Q23" s="35"/>
      <c r="T23" s="28"/>
      <c r="AA23" s="3"/>
      <c r="AC23" s="5"/>
      <c r="AE23" s="5"/>
      <c r="AF23" s="5"/>
    </row>
    <row r="24" spans="1:33" ht="24.95" customHeight="1">
      <c r="A24" s="35"/>
      <c r="B24" s="14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25"/>
      <c r="N24" s="158"/>
      <c r="O24" s="35"/>
      <c r="P24" s="35"/>
      <c r="Q24" s="35"/>
      <c r="T24" s="28"/>
      <c r="AA24" s="3"/>
      <c r="AC24" s="5"/>
      <c r="AE24" s="5"/>
      <c r="AF24" s="5"/>
    </row>
    <row r="25" spans="1:33" ht="24.95" customHeight="1">
      <c r="A25" s="35"/>
      <c r="B25" s="14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25"/>
      <c r="N25" s="158"/>
      <c r="O25" s="35"/>
      <c r="P25" s="35"/>
      <c r="Q25" s="35"/>
      <c r="T25" s="28"/>
      <c r="AA25" s="3"/>
      <c r="AC25" s="5"/>
      <c r="AE25" s="5"/>
      <c r="AF25" s="5"/>
    </row>
    <row r="26" spans="1:33" ht="24.95" hidden="1" customHeight="1">
      <c r="A26" s="35"/>
      <c r="B26" s="14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25"/>
      <c r="N26" s="158"/>
      <c r="O26" s="35"/>
      <c r="P26" s="35"/>
      <c r="Q26" s="35"/>
      <c r="T26" s="28"/>
      <c r="AA26" s="3"/>
      <c r="AC26" s="5"/>
      <c r="AE26" s="5"/>
      <c r="AF26" s="5"/>
    </row>
    <row r="27" spans="1:33" ht="24.95" hidden="1" customHeight="1">
      <c r="A27" s="35"/>
      <c r="B27" s="14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25"/>
      <c r="N27" s="158"/>
      <c r="O27" s="35"/>
      <c r="P27" s="35"/>
      <c r="Q27" s="35"/>
      <c r="T27" s="28"/>
      <c r="AA27" s="3"/>
      <c r="AC27" s="5"/>
      <c r="AE27" s="5"/>
      <c r="AF27" s="5"/>
    </row>
    <row r="28" spans="1:33" ht="24.95" hidden="1" customHeight="1">
      <c r="A28" s="35"/>
      <c r="B28" s="14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25"/>
      <c r="N28" s="158"/>
      <c r="O28" s="35"/>
      <c r="P28" s="35"/>
      <c r="Q28" s="35"/>
      <c r="T28" s="28"/>
      <c r="AA28" s="3"/>
      <c r="AC28" s="5"/>
      <c r="AE28" s="5"/>
      <c r="AF28" s="5"/>
    </row>
    <row r="29" spans="1:33" ht="24.95" hidden="1" customHeight="1">
      <c r="A29" s="35"/>
      <c r="B29" s="14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25"/>
      <c r="N29" s="158"/>
      <c r="O29" s="35"/>
      <c r="P29" s="35"/>
      <c r="Q29" s="35"/>
      <c r="T29" s="28"/>
      <c r="AA29" s="3"/>
      <c r="AC29" s="5"/>
      <c r="AE29" s="5"/>
      <c r="AF29" s="5"/>
    </row>
    <row r="30" spans="1:33" ht="24.95" hidden="1" customHeight="1">
      <c r="A30" s="35"/>
      <c r="B30" s="14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25"/>
      <c r="N30" s="158"/>
      <c r="O30" s="35"/>
      <c r="P30" s="35"/>
      <c r="Q30" s="35"/>
      <c r="T30" s="28"/>
      <c r="AA30" s="3"/>
      <c r="AC30" s="5"/>
      <c r="AE30" s="5"/>
      <c r="AF30" s="5"/>
    </row>
    <row r="31" spans="1:33" ht="24.95" hidden="1" customHeight="1">
      <c r="A31" s="35"/>
      <c r="B31" s="14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25"/>
      <c r="N31" s="158"/>
      <c r="O31" s="35"/>
      <c r="P31" s="35"/>
      <c r="Q31" s="35"/>
      <c r="T31" s="28"/>
      <c r="AA31" s="3"/>
      <c r="AC31" s="5"/>
      <c r="AE31" s="5"/>
      <c r="AF31" s="5"/>
    </row>
    <row r="32" spans="1:33" ht="24.95" hidden="1" customHeight="1">
      <c r="A32" s="35"/>
      <c r="B32" s="14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25"/>
      <c r="N32" s="158"/>
      <c r="O32" s="35"/>
      <c r="P32" s="35"/>
      <c r="Q32" s="35"/>
      <c r="T32" s="28"/>
      <c r="AA32" s="3"/>
      <c r="AC32" s="5"/>
      <c r="AE32" s="5"/>
      <c r="AF32" s="5"/>
    </row>
    <row r="33" spans="1:51" ht="24.95" hidden="1" customHeight="1">
      <c r="A33" s="35"/>
      <c r="B33" s="14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25"/>
      <c r="N33" s="158"/>
      <c r="O33" s="35"/>
      <c r="P33" s="35"/>
      <c r="Q33" s="35"/>
      <c r="Z33" s="7"/>
      <c r="AC33" s="5"/>
      <c r="AD33" s="5"/>
      <c r="AG33" s="5"/>
      <c r="AH33" s="5"/>
      <c r="AK33" s="5"/>
    </row>
    <row r="34" spans="1:51" ht="24.95" hidden="1" customHeight="1">
      <c r="A34" s="35"/>
      <c r="B34" s="14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25"/>
      <c r="N34" s="158"/>
      <c r="O34" s="35"/>
      <c r="P34" s="35"/>
      <c r="Q34" s="35"/>
      <c r="X34" s="99" t="s">
        <v>200</v>
      </c>
      <c r="AH34" s="5"/>
      <c r="AK34" s="5"/>
    </row>
    <row r="35" spans="1:51" ht="20.100000000000001" customHeight="1">
      <c r="A35" s="35"/>
      <c r="B35" s="151">
        <f>LEN($B$15)+LEN($B$16)+LEN($B$17)+LEN($B$18)+LEN($B$19)+LEN($B$20)+LEN($B$21)+LEN($B$22)+LEN($B$23)+LEN($B$24)+LEN($B$25)+LEN($B$26)+LEN($B$27)+LEN($B$28)+LEN($B$29)+LEN($B$30)+LEN($B$31)+LEN($B$32)+LEN($B$33)+LEN($B$34)</f>
        <v>6</v>
      </c>
      <c r="C35" s="35"/>
      <c r="D35" s="35"/>
      <c r="E35" s="35"/>
      <c r="F35" s="35"/>
      <c r="G35" s="35"/>
      <c r="H35" s="35"/>
      <c r="I35" s="35"/>
      <c r="J35" s="35"/>
      <c r="K35" s="35"/>
      <c r="L35" s="161"/>
      <c r="M35" s="35"/>
      <c r="N35" s="35"/>
      <c r="O35" s="35"/>
      <c r="P35" s="35"/>
      <c r="Q35" s="35"/>
      <c r="T35" s="39"/>
      <c r="Y35" s="115" t="s">
        <v>21</v>
      </c>
      <c r="Z35" s="45" t="s">
        <v>161</v>
      </c>
      <c r="AA35" s="45" t="s">
        <v>112</v>
      </c>
      <c r="AB35" s="45" t="s">
        <v>113</v>
      </c>
      <c r="AC35" s="45" t="s">
        <v>114</v>
      </c>
      <c r="AD35" s="45" t="s">
        <v>115</v>
      </c>
      <c r="AE35" s="45" t="s">
        <v>116</v>
      </c>
      <c r="AF35" s="45" t="s">
        <v>117</v>
      </c>
      <c r="AG35" s="45" t="s">
        <v>118</v>
      </c>
      <c r="AH35" s="45" t="s">
        <v>119</v>
      </c>
      <c r="AI35" s="45" t="s">
        <v>120</v>
      </c>
      <c r="AJ35" s="45" t="s">
        <v>121</v>
      </c>
      <c r="AK35" s="45" t="s">
        <v>122</v>
      </c>
      <c r="AL35" s="45" t="s">
        <v>123</v>
      </c>
      <c r="AM35" s="45" t="s">
        <v>124</v>
      </c>
      <c r="AN35" s="45" t="s">
        <v>125</v>
      </c>
      <c r="AO35" s="46" t="s">
        <v>126</v>
      </c>
      <c r="AP35" s="46" t="s">
        <v>127</v>
      </c>
      <c r="AQ35" s="46" t="s">
        <v>128</v>
      </c>
      <c r="AR35" s="46" t="s">
        <v>129</v>
      </c>
      <c r="AS35" s="46" t="s">
        <v>130</v>
      </c>
      <c r="AT35" s="46" t="s">
        <v>131</v>
      </c>
      <c r="AU35" s="46" t="s">
        <v>132</v>
      </c>
      <c r="AV35" s="46" t="s">
        <v>133</v>
      </c>
      <c r="AW35" s="46" t="s">
        <v>134</v>
      </c>
      <c r="AX35" s="46" t="s">
        <v>135</v>
      </c>
      <c r="AY35" s="46" t="s">
        <v>136</v>
      </c>
    </row>
    <row r="36" spans="1:51" ht="20.100000000000001" customHeight="1">
      <c r="A36" s="35"/>
      <c r="B36" s="134" t="s">
        <v>245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T36" s="41"/>
      <c r="W36" s="32"/>
      <c r="X36" s="32"/>
      <c r="Z36" s="36" t="s">
        <v>1</v>
      </c>
      <c r="AA36" s="36" t="s">
        <v>2</v>
      </c>
      <c r="AB36" s="36" t="s">
        <v>3</v>
      </c>
      <c r="AC36" s="36" t="s">
        <v>4</v>
      </c>
      <c r="AD36" s="36" t="s">
        <v>5</v>
      </c>
      <c r="AE36" s="36" t="s">
        <v>6</v>
      </c>
      <c r="AF36" s="36" t="s">
        <v>7</v>
      </c>
      <c r="AG36" s="36" t="s">
        <v>8</v>
      </c>
      <c r="AH36" s="36" t="s">
        <v>9</v>
      </c>
      <c r="AI36" s="36" t="s">
        <v>10</v>
      </c>
      <c r="AJ36" s="36" t="s">
        <v>104</v>
      </c>
      <c r="AK36" s="36" t="s">
        <v>106</v>
      </c>
      <c r="AL36" s="36" t="s">
        <v>11</v>
      </c>
      <c r="AM36" s="123" t="s">
        <v>164</v>
      </c>
      <c r="AN36" s="123" t="s">
        <v>175</v>
      </c>
      <c r="AO36" s="123" t="s">
        <v>176</v>
      </c>
      <c r="AP36" s="123" t="s">
        <v>177</v>
      </c>
      <c r="AQ36" s="123" t="s">
        <v>178</v>
      </c>
      <c r="AR36" s="123" t="s">
        <v>179</v>
      </c>
      <c r="AS36" s="124" t="s">
        <v>165</v>
      </c>
      <c r="AT36" s="124" t="s">
        <v>180</v>
      </c>
      <c r="AU36" s="124" t="s">
        <v>181</v>
      </c>
      <c r="AV36" s="124" t="s">
        <v>182</v>
      </c>
      <c r="AW36" s="124" t="s">
        <v>167</v>
      </c>
      <c r="AX36" s="124" t="s">
        <v>183</v>
      </c>
      <c r="AY36" s="43" t="s">
        <v>12</v>
      </c>
    </row>
    <row r="37" spans="1:51" ht="20.100000000000001" customHeight="1">
      <c r="A37" s="35"/>
      <c r="B37" s="266"/>
      <c r="C37" s="309" t="s">
        <v>194</v>
      </c>
      <c r="D37" s="285" t="s">
        <v>195</v>
      </c>
      <c r="E37" s="259" t="s">
        <v>17</v>
      </c>
      <c r="F37" s="259" t="s">
        <v>18</v>
      </c>
      <c r="G37" s="259" t="s">
        <v>14</v>
      </c>
      <c r="H37" s="259" t="s">
        <v>13</v>
      </c>
      <c r="I37" s="259" t="s">
        <v>0</v>
      </c>
      <c r="J37" s="261" t="s">
        <v>272</v>
      </c>
      <c r="K37" s="262"/>
      <c r="L37" s="35"/>
      <c r="M37" s="35"/>
      <c r="N37" s="35"/>
      <c r="X37" s="55" t="s">
        <v>166</v>
      </c>
      <c r="Y37" s="100" t="s">
        <v>141</v>
      </c>
      <c r="Z37" s="116">
        <f t="shared" ref="Z37:AY37" ca="1" si="3">SUMPRODUCT((INDIRECT($AA$8)=$R$6) * (INDIRECT($AA$9)=Z$45) * (INDIRECT($AA$11)))</f>
        <v>874.73190251000358</v>
      </c>
      <c r="AA37" s="116">
        <f t="shared" ca="1" si="3"/>
        <v>1668.5124761894738</v>
      </c>
      <c r="AB37" s="116">
        <f t="shared" ca="1" si="3"/>
        <v>2120.5433901054316</v>
      </c>
      <c r="AC37" s="116">
        <f t="shared" ca="1" si="3"/>
        <v>841.24546887312852</v>
      </c>
      <c r="AD37" s="116">
        <f t="shared" ca="1" si="3"/>
        <v>1324.5647142956452</v>
      </c>
      <c r="AE37" s="116">
        <f t="shared" ca="1" si="3"/>
        <v>653.49069334574233</v>
      </c>
      <c r="AF37" s="116">
        <f t="shared" ca="1" si="3"/>
        <v>362.12523481274627</v>
      </c>
      <c r="AG37" s="116">
        <f t="shared" ca="1" si="3"/>
        <v>333.97787161881331</v>
      </c>
      <c r="AH37" s="116">
        <f t="shared" ca="1" si="3"/>
        <v>567.31980043890474</v>
      </c>
      <c r="AI37" s="116">
        <f t="shared" ca="1" si="3"/>
        <v>461.50580052707363</v>
      </c>
      <c r="AJ37" s="116">
        <f t="shared" ca="1" si="3"/>
        <v>1586.6361596679576</v>
      </c>
      <c r="AK37" s="116">
        <f t="shared" ca="1" si="3"/>
        <v>1883.8626943005181</v>
      </c>
      <c r="AL37" s="116">
        <f t="shared" ca="1" si="3"/>
        <v>1418.3507885818562</v>
      </c>
      <c r="AM37" s="116">
        <f t="shared" ca="1" si="3"/>
        <v>1590.3999999999999</v>
      </c>
      <c r="AN37" s="116">
        <f t="shared" ca="1" si="3"/>
        <v>2247.6999999999998</v>
      </c>
      <c r="AO37" s="116">
        <f t="shared" ca="1" si="3"/>
        <v>1483.3</v>
      </c>
      <c r="AP37" s="116">
        <f t="shared" ca="1" si="3"/>
        <v>5178.5999999999995</v>
      </c>
      <c r="AQ37" s="116">
        <f t="shared" ca="1" si="3"/>
        <v>960.4</v>
      </c>
      <c r="AR37" s="116">
        <f t="shared" ca="1" si="3"/>
        <v>716.8</v>
      </c>
      <c r="AS37" s="116">
        <f t="shared" ca="1" si="3"/>
        <v>2370.8999999999996</v>
      </c>
      <c r="AT37" s="116">
        <f t="shared" ca="1" si="3"/>
        <v>3495.7999999999997</v>
      </c>
      <c r="AU37" s="116">
        <f t="shared" ca="1" si="3"/>
        <v>2470.2999999999997</v>
      </c>
      <c r="AV37" s="116">
        <f t="shared" ca="1" si="3"/>
        <v>2580.8999999999996</v>
      </c>
      <c r="AW37" s="116">
        <f t="shared" ca="1" si="3"/>
        <v>1375.5</v>
      </c>
      <c r="AX37" s="116">
        <f t="shared" ca="1" si="3"/>
        <v>2506.6999999999998</v>
      </c>
      <c r="AY37" s="116">
        <f t="shared" ca="1" si="3"/>
        <v>0</v>
      </c>
    </row>
    <row r="38" spans="1:51" ht="20.100000000000001" customHeight="1">
      <c r="A38" s="35"/>
      <c r="B38" s="267"/>
      <c r="C38" s="286"/>
      <c r="D38" s="286"/>
      <c r="E38" s="260"/>
      <c r="F38" s="260"/>
      <c r="G38" s="260"/>
      <c r="H38" s="260"/>
      <c r="I38" s="260"/>
      <c r="J38" s="263" t="s">
        <v>233</v>
      </c>
      <c r="K38" s="264"/>
      <c r="L38" s="35"/>
      <c r="M38" s="35"/>
      <c r="N38" s="35"/>
      <c r="Q38" s="194"/>
      <c r="R38" s="195" t="s">
        <v>263</v>
      </c>
      <c r="S38" s="195"/>
      <c r="T38" s="195" t="s">
        <v>264</v>
      </c>
      <c r="X38" s="121" t="s">
        <v>201</v>
      </c>
      <c r="Y38" s="101" t="s">
        <v>142</v>
      </c>
      <c r="Z38" s="117">
        <f t="shared" ref="Z38:AY38" ca="1" si="4">SUMPRODUCT((INDIRECT($AA$8)=$R$6) * (INDIRECT($AA$9)=Z$45) * (INDIRECT($AA$12)))</f>
        <v>40.145143688614034</v>
      </c>
      <c r="AA38" s="117">
        <f t="shared" ca="1" si="4"/>
        <v>74.505004156975815</v>
      </c>
      <c r="AB38" s="117">
        <f t="shared" ca="1" si="4"/>
        <v>107.0079870235198</v>
      </c>
      <c r="AC38" s="117">
        <f t="shared" ca="1" si="4"/>
        <v>120.74310041683957</v>
      </c>
      <c r="AD38" s="117">
        <f t="shared" ca="1" si="4"/>
        <v>100.11059683554966</v>
      </c>
      <c r="AE38" s="117">
        <f t="shared" ca="1" si="4"/>
        <v>85.690437412750143</v>
      </c>
      <c r="AF38" s="117">
        <f t="shared" ca="1" si="4"/>
        <v>66.46570470110791</v>
      </c>
      <c r="AG38" s="117">
        <f t="shared" ca="1" si="4"/>
        <v>54.750673327902369</v>
      </c>
      <c r="AH38" s="117">
        <f t="shared" ca="1" si="4"/>
        <v>68.619698820578833</v>
      </c>
      <c r="AI38" s="117">
        <f t="shared" ca="1" si="4"/>
        <v>77.641752927432279</v>
      </c>
      <c r="AJ38" s="117">
        <f t="shared" ca="1" si="4"/>
        <v>84.942258943890494</v>
      </c>
      <c r="AK38" s="117">
        <f t="shared" ca="1" si="4"/>
        <v>91.814119170984455</v>
      </c>
      <c r="AL38" s="117">
        <f t="shared" ca="1" si="4"/>
        <v>49.337949687174131</v>
      </c>
      <c r="AM38" s="117">
        <f t="shared" ca="1" si="4"/>
        <v>100.77</v>
      </c>
      <c r="AN38" s="117">
        <f t="shared" ca="1" si="4"/>
        <v>102.14999999999999</v>
      </c>
      <c r="AO38" s="117">
        <f t="shared" ca="1" si="4"/>
        <v>109.58999999999999</v>
      </c>
      <c r="AP38" s="117">
        <f t="shared" ca="1" si="4"/>
        <v>112.47</v>
      </c>
      <c r="AQ38" s="117">
        <f t="shared" ca="1" si="4"/>
        <v>93.509999999999991</v>
      </c>
      <c r="AR38" s="117">
        <f t="shared" ca="1" si="4"/>
        <v>88.649999999999991</v>
      </c>
      <c r="AS38" s="117">
        <f t="shared" ca="1" si="4"/>
        <v>87.089999999999989</v>
      </c>
      <c r="AT38" s="117">
        <f t="shared" ca="1" si="4"/>
        <v>138.44999999999999</v>
      </c>
      <c r="AU38" s="117">
        <f t="shared" ca="1" si="4"/>
        <v>109.58999999999999</v>
      </c>
      <c r="AV38" s="117">
        <f t="shared" ca="1" si="4"/>
        <v>106.71</v>
      </c>
      <c r="AW38" s="117">
        <f t="shared" ca="1" si="4"/>
        <v>93.86999999999999</v>
      </c>
      <c r="AX38" s="117">
        <f t="shared" ca="1" si="4"/>
        <v>89.07</v>
      </c>
      <c r="AY38" s="117">
        <f t="shared" ca="1" si="4"/>
        <v>0</v>
      </c>
    </row>
    <row r="39" spans="1:51" ht="24.95" customHeight="1">
      <c r="A39" s="35"/>
      <c r="B39" s="80" t="s">
        <v>275</v>
      </c>
      <c r="C39" s="189">
        <f ca="1">IF($B$45&gt;0,C$40 * IF($C$7 = Rng_YoutoSu_1,H$15,H$10),"")</f>
        <v>153.07808293925061</v>
      </c>
      <c r="D39" s="189">
        <f ca="1">IF($B$45&gt;0,D$40 * IF($C$7 = Rng_YoutoSu_1,I$15,I$10),"")</f>
        <v>10.036285922153509</v>
      </c>
      <c r="E39" s="189">
        <f ca="1">IF($B$45&gt;0,E$40 * IF($C$7 = Rng_YoutoSu_1,J$15,J$10),"")</f>
        <v>32.660512913786832</v>
      </c>
      <c r="F39" s="189">
        <f ca="1">IF($B$45&gt;0,F$40 * IF($C$7 = Rng_YoutoSu_1,K$15,K$10),"")</f>
        <v>32.74445252819207</v>
      </c>
      <c r="G39" s="189">
        <f ca="1">IF($B$45&gt;0,G$40 * IF($C$7 = Rng_YoutoSu_1,L$15,L$10),"")</f>
        <v>4.5147511216199829</v>
      </c>
      <c r="H39" s="81">
        <f>IF($B$45&gt;0,Q$205,"")</f>
        <v>0</v>
      </c>
      <c r="I39" s="81">
        <f ca="1">IF($B$45&gt;0,R$205,"")</f>
        <v>92.057839214259729</v>
      </c>
      <c r="J39" s="223">
        <f ca="1">IF($B$35&gt;0,$J$40 * IF($C$7 = Rng_YoutoSu_1,$G$15,$G$10),"")</f>
        <v>254.75241684855101</v>
      </c>
      <c r="K39" s="224"/>
      <c r="L39" s="184"/>
      <c r="M39" s="35"/>
      <c r="N39" s="35"/>
      <c r="Q39" s="194" t="s">
        <v>262</v>
      </c>
      <c r="R39" s="196">
        <f ca="1">J39</f>
        <v>254.75241684855101</v>
      </c>
      <c r="S39" s="195"/>
      <c r="T39" s="197">
        <f ca="1">IFERROR(J39*$R$43,0)</f>
        <v>12.482868425578999</v>
      </c>
      <c r="X39" s="122" t="s">
        <v>202</v>
      </c>
      <c r="Y39" s="101" t="s">
        <v>143</v>
      </c>
      <c r="Z39" s="117">
        <f t="shared" ref="Z39:AY39" ca="1" si="5">SUMPRODUCT((INDIRECT($AA$8)=$R$6) * (INDIRECT($AA$9)=Z$45) * (INDIRECT($AA$13)))</f>
        <v>435.47350551715778</v>
      </c>
      <c r="AA39" s="117">
        <f t="shared" ca="1" si="5"/>
        <v>478.94206543816631</v>
      </c>
      <c r="AB39" s="117">
        <f t="shared" ca="1" si="5"/>
        <v>541.85643795620501</v>
      </c>
      <c r="AC39" s="117">
        <f t="shared" ca="1" si="5"/>
        <v>457.5468324366563</v>
      </c>
      <c r="AD39" s="117">
        <f t="shared" ca="1" si="5"/>
        <v>460.3192459351788</v>
      </c>
      <c r="AE39" s="117">
        <f t="shared" ca="1" si="5"/>
        <v>329.38750581665897</v>
      </c>
      <c r="AF39" s="117">
        <f t="shared" ca="1" si="5"/>
        <v>187.85105845194457</v>
      </c>
      <c r="AG39" s="117">
        <f t="shared" ca="1" si="5"/>
        <v>211.97285906665118</v>
      </c>
      <c r="AH39" s="117">
        <f t="shared" ca="1" si="5"/>
        <v>285.18646962801211</v>
      </c>
      <c r="AI39" s="117">
        <f t="shared" ca="1" si="5"/>
        <v>154.00388513054571</v>
      </c>
      <c r="AJ39" s="117">
        <f t="shared" ca="1" si="5"/>
        <v>638.8311662896906</v>
      </c>
      <c r="AK39" s="117">
        <f t="shared" ca="1" si="5"/>
        <v>726.70207253885997</v>
      </c>
      <c r="AL39" s="117">
        <f t="shared" ca="1" si="5"/>
        <v>780.8330943691343</v>
      </c>
      <c r="AM39" s="117">
        <f t="shared" ca="1" si="5"/>
        <v>593</v>
      </c>
      <c r="AN39" s="117">
        <f t="shared" ca="1" si="5"/>
        <v>375.00000000000006</v>
      </c>
      <c r="AO39" s="117">
        <f t="shared" ca="1" si="5"/>
        <v>659.2</v>
      </c>
      <c r="AP39" s="117">
        <f t="shared" ca="1" si="5"/>
        <v>230.60000000000002</v>
      </c>
      <c r="AQ39" s="117">
        <f t="shared" ca="1" si="5"/>
        <v>462.40000000000003</v>
      </c>
      <c r="AR39" s="117">
        <f t="shared" ca="1" si="5"/>
        <v>266.40000000000003</v>
      </c>
      <c r="AS39" s="117">
        <f t="shared" ca="1" si="5"/>
        <v>265</v>
      </c>
      <c r="AT39" s="117">
        <f t="shared" ca="1" si="5"/>
        <v>1368</v>
      </c>
      <c r="AU39" s="117">
        <f t="shared" ca="1" si="5"/>
        <v>798</v>
      </c>
      <c r="AV39" s="117">
        <f t="shared" ca="1" si="5"/>
        <v>1019</v>
      </c>
      <c r="AW39" s="117">
        <f t="shared" ca="1" si="5"/>
        <v>303.39999999999998</v>
      </c>
      <c r="AX39" s="117">
        <f t="shared" ca="1" si="5"/>
        <v>217.20000000000002</v>
      </c>
      <c r="AY39" s="117">
        <f t="shared" ca="1" si="5"/>
        <v>158</v>
      </c>
    </row>
    <row r="40" spans="1:51" ht="24.95" customHeight="1">
      <c r="A40" s="35"/>
      <c r="B40" s="80" t="s">
        <v>274</v>
      </c>
      <c r="C40" s="81">
        <f t="shared" ref="C40:I40" ca="1" si="6">IF($B$45&gt;0,C$205,"")</f>
        <v>218.68297562750089</v>
      </c>
      <c r="D40" s="81">
        <f t="shared" ca="1" si="6"/>
        <v>10.036285922153509</v>
      </c>
      <c r="E40" s="81">
        <f t="shared" ca="1" si="6"/>
        <v>108.86837637928944</v>
      </c>
      <c r="F40" s="81">
        <f t="shared" ca="1" si="6"/>
        <v>21.829635018794715</v>
      </c>
      <c r="G40" s="81">
        <f t="shared" ca="1" si="6"/>
        <v>4.5147511216199829</v>
      </c>
      <c r="H40" s="81">
        <f t="shared" ca="1" si="6"/>
        <v>0</v>
      </c>
      <c r="I40" s="81">
        <f t="shared" ca="1" si="6"/>
        <v>92.057839214259729</v>
      </c>
      <c r="J40" s="223">
        <f ca="1">IF($B$35&gt;0,K$205,"")</f>
        <v>363.93202406935859</v>
      </c>
      <c r="K40" s="224"/>
      <c r="L40" s="184"/>
      <c r="M40" s="35"/>
      <c r="N40" s="35"/>
      <c r="O40" s="190"/>
      <c r="P40" s="35"/>
      <c r="Q40" s="194" t="s">
        <v>261</v>
      </c>
      <c r="R40" s="196">
        <f ca="1">J40</f>
        <v>363.93202406935859</v>
      </c>
      <c r="S40" s="195"/>
      <c r="T40" s="197">
        <f ca="1">IFERROR(J40*$R$43,0)</f>
        <v>17.832669179398572</v>
      </c>
      <c r="W40" s="32"/>
      <c r="X40" s="56"/>
      <c r="Y40" s="101" t="s">
        <v>144</v>
      </c>
      <c r="Z40" s="117">
        <f t="shared" ref="Z40:AY40" ca="1" si="7">SUMPRODUCT((INDIRECT($AA$8)=$R$6) * (INDIRECT($AA$9)=Z$45) * (INDIRECT($AA$14)))</f>
        <v>87.318540075178859</v>
      </c>
      <c r="AA40" s="117">
        <f t="shared" ca="1" si="7"/>
        <v>603.13762220982733</v>
      </c>
      <c r="AB40" s="117">
        <f t="shared" ca="1" si="7"/>
        <v>242.90026926196467</v>
      </c>
      <c r="AC40" s="117">
        <f t="shared" ca="1" si="7"/>
        <v>361.80991766376707</v>
      </c>
      <c r="AD40" s="117">
        <f t="shared" ca="1" si="7"/>
        <v>498.06749370122685</v>
      </c>
      <c r="AE40" s="117">
        <f t="shared" ca="1" si="7"/>
        <v>173.95067473243375</v>
      </c>
      <c r="AF40" s="117">
        <f t="shared" ca="1" si="7"/>
        <v>99.917752349138496</v>
      </c>
      <c r="AG40" s="117">
        <f t="shared" ca="1" si="7"/>
        <v>36.45621706096528</v>
      </c>
      <c r="AH40" s="117">
        <f t="shared" ca="1" si="7"/>
        <v>204.54830654140952</v>
      </c>
      <c r="AI40" s="117">
        <f t="shared" ca="1" si="7"/>
        <v>79.900290705572303</v>
      </c>
      <c r="AJ40" s="117">
        <f t="shared" ca="1" si="7"/>
        <v>72.996072470429738</v>
      </c>
      <c r="AK40" s="117">
        <f t="shared" ca="1" si="7"/>
        <v>131.94715025906734</v>
      </c>
      <c r="AL40" s="117">
        <f t="shared" ca="1" si="7"/>
        <v>2101.0469890510949</v>
      </c>
      <c r="AM40" s="117">
        <f t="shared" ca="1" si="7"/>
        <v>156.10000000000002</v>
      </c>
      <c r="AN40" s="117">
        <f t="shared" ca="1" si="7"/>
        <v>126.80000000000001</v>
      </c>
      <c r="AO40" s="117">
        <f t="shared" ca="1" si="7"/>
        <v>306.05000000000007</v>
      </c>
      <c r="AP40" s="117">
        <f t="shared" ca="1" si="7"/>
        <v>108.75</v>
      </c>
      <c r="AQ40" s="117">
        <f t="shared" ca="1" si="7"/>
        <v>115.15</v>
      </c>
      <c r="AR40" s="117">
        <f t="shared" ca="1" si="7"/>
        <v>115.15</v>
      </c>
      <c r="AS40" s="117">
        <f t="shared" ca="1" si="7"/>
        <v>112.35000000000001</v>
      </c>
      <c r="AT40" s="117">
        <f t="shared" ca="1" si="7"/>
        <v>137.15</v>
      </c>
      <c r="AU40" s="117">
        <f t="shared" ca="1" si="7"/>
        <v>108.75</v>
      </c>
      <c r="AV40" s="117">
        <f t="shared" ca="1" si="7"/>
        <v>146.75</v>
      </c>
      <c r="AW40" s="117">
        <f t="shared" ca="1" si="7"/>
        <v>108.35000000000001</v>
      </c>
      <c r="AX40" s="117">
        <f t="shared" ca="1" si="7"/>
        <v>112.35000000000001</v>
      </c>
      <c r="AY40" s="117">
        <f t="shared" ca="1" si="7"/>
        <v>0</v>
      </c>
    </row>
    <row r="41" spans="1:51" s="134" customFormat="1" ht="78.75" customHeight="1">
      <c r="A41" s="135"/>
      <c r="B41" s="310" t="s">
        <v>287</v>
      </c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135"/>
      <c r="P41" s="135"/>
      <c r="Q41" s="135"/>
      <c r="S41" s="135"/>
      <c r="T41" s="200"/>
      <c r="W41" s="201"/>
      <c r="X41" s="122"/>
      <c r="Y41" s="202" t="s">
        <v>145</v>
      </c>
      <c r="Z41" s="203">
        <f t="shared" ref="Z41:AY41" ca="1" si="8">SUMPRODUCT((INDIRECT($AA$8)=$R$6) * (INDIRECT($AA$9)=Z$45) * (INDIRECT($AA$15)))</f>
        <v>18.059004486479932</v>
      </c>
      <c r="AA41" s="203">
        <f t="shared" ca="1" si="8"/>
        <v>29.446209364245803</v>
      </c>
      <c r="AB41" s="203">
        <f t="shared" ca="1" si="8"/>
        <v>30.88882332522304</v>
      </c>
      <c r="AC41" s="203">
        <f t="shared" ca="1" si="8"/>
        <v>19.347396366318314</v>
      </c>
      <c r="AD41" s="203">
        <f t="shared" ca="1" si="8"/>
        <v>25.011654333985504</v>
      </c>
      <c r="AE41" s="203">
        <f t="shared" ca="1" si="8"/>
        <v>15.34281177291764</v>
      </c>
      <c r="AF41" s="203">
        <f t="shared" ca="1" si="8"/>
        <v>7.3803809779938252</v>
      </c>
      <c r="AG41" s="203">
        <f t="shared" ca="1" si="8"/>
        <v>6.631660335167668</v>
      </c>
      <c r="AH41" s="203">
        <f t="shared" ca="1" si="8"/>
        <v>13.23329681199529</v>
      </c>
      <c r="AI41" s="203">
        <f t="shared" ca="1" si="8"/>
        <v>7.7305172929062396</v>
      </c>
      <c r="AJ41" s="203">
        <f t="shared" ca="1" si="8"/>
        <v>36.47563923615693</v>
      </c>
      <c r="AK41" s="203">
        <f t="shared" ca="1" si="8"/>
        <v>43.302275906735751</v>
      </c>
      <c r="AL41" s="203">
        <f t="shared" ca="1" si="8"/>
        <v>50.615387122002083</v>
      </c>
      <c r="AM41" s="203">
        <f t="shared" ca="1" si="8"/>
        <v>26.706700000000001</v>
      </c>
      <c r="AN41" s="203">
        <f t="shared" ca="1" si="8"/>
        <v>28.516500000000001</v>
      </c>
      <c r="AO41" s="203">
        <f t="shared" ca="1" si="8"/>
        <v>25.581400000000002</v>
      </c>
      <c r="AP41" s="203">
        <f t="shared" ca="1" si="8"/>
        <v>56.304200000000002</v>
      </c>
      <c r="AQ41" s="203">
        <f t="shared" ca="1" si="8"/>
        <v>17.034600000000001</v>
      </c>
      <c r="AR41" s="203">
        <f t="shared" ca="1" si="8"/>
        <v>11.870000000000001</v>
      </c>
      <c r="AS41" s="203">
        <f t="shared" ca="1" si="8"/>
        <v>28.353399999999997</v>
      </c>
      <c r="AT41" s="203">
        <f t="shared" ca="1" si="8"/>
        <v>53.723999999999997</v>
      </c>
      <c r="AU41" s="203">
        <f t="shared" ca="1" si="8"/>
        <v>39.316400000000002</v>
      </c>
      <c r="AV41" s="203">
        <f t="shared" ca="1" si="8"/>
        <v>69.923599999999993</v>
      </c>
      <c r="AW41" s="203">
        <f t="shared" ca="1" si="8"/>
        <v>21.411200000000001</v>
      </c>
      <c r="AX41" s="203">
        <f t="shared" ca="1" si="8"/>
        <v>29.253199999999996</v>
      </c>
      <c r="AY41" s="203">
        <f t="shared" ca="1" si="8"/>
        <v>0</v>
      </c>
    </row>
    <row r="42" spans="1:51" ht="20.100000000000001" hidden="1" customHeight="1" thickBot="1">
      <c r="A42" s="72" t="s">
        <v>192</v>
      </c>
      <c r="B42" s="208" t="s">
        <v>255</v>
      </c>
      <c r="K42" s="207"/>
      <c r="L42" s="207"/>
      <c r="M42" s="207"/>
      <c r="N42" s="209"/>
      <c r="O42" s="35"/>
      <c r="P42" s="35"/>
      <c r="Q42" s="35"/>
      <c r="T42" s="41"/>
      <c r="W42" s="32"/>
      <c r="X42" s="32"/>
      <c r="Z42" s="36" t="s">
        <v>1</v>
      </c>
      <c r="AA42" s="36" t="s">
        <v>2</v>
      </c>
      <c r="AB42" s="36" t="s">
        <v>3</v>
      </c>
      <c r="AC42" s="36" t="s">
        <v>4</v>
      </c>
      <c r="AD42" s="36" t="s">
        <v>5</v>
      </c>
      <c r="AE42" s="36" t="s">
        <v>6</v>
      </c>
      <c r="AF42" s="36" t="s">
        <v>7</v>
      </c>
      <c r="AG42" s="36" t="s">
        <v>8</v>
      </c>
      <c r="AH42" s="36" t="s">
        <v>9</v>
      </c>
      <c r="AI42" s="36" t="s">
        <v>10</v>
      </c>
      <c r="AJ42" s="36" t="s">
        <v>104</v>
      </c>
      <c r="AK42" s="36" t="s">
        <v>106</v>
      </c>
      <c r="AL42" s="36" t="s">
        <v>11</v>
      </c>
      <c r="AM42" s="123" t="s">
        <v>164</v>
      </c>
      <c r="AN42" s="123" t="s">
        <v>175</v>
      </c>
      <c r="AO42" s="123" t="s">
        <v>176</v>
      </c>
      <c r="AP42" s="123" t="s">
        <v>177</v>
      </c>
      <c r="AQ42" s="123" t="s">
        <v>178</v>
      </c>
      <c r="AR42" s="123" t="s">
        <v>179</v>
      </c>
      <c r="AS42" s="124" t="s">
        <v>165</v>
      </c>
      <c r="AT42" s="124" t="s">
        <v>180</v>
      </c>
      <c r="AU42" s="124" t="s">
        <v>181</v>
      </c>
      <c r="AV42" s="124" t="s">
        <v>182</v>
      </c>
      <c r="AW42" s="124" t="s">
        <v>167</v>
      </c>
      <c r="AX42" s="124" t="s">
        <v>183</v>
      </c>
      <c r="AY42" s="43" t="s">
        <v>12</v>
      </c>
    </row>
    <row r="43" spans="1:51" ht="24.75" hidden="1" customHeight="1" thickBot="1">
      <c r="A43" s="207"/>
      <c r="B43" s="257" t="s">
        <v>253</v>
      </c>
      <c r="C43" s="257"/>
      <c r="D43" s="257"/>
      <c r="E43" s="257"/>
      <c r="F43" s="257"/>
      <c r="G43" s="210"/>
      <c r="H43" s="210"/>
      <c r="I43" s="210"/>
      <c r="J43" s="210"/>
      <c r="K43" s="210"/>
      <c r="L43" s="210"/>
      <c r="M43" s="210"/>
      <c r="N43" s="210"/>
      <c r="O43" s="35"/>
      <c r="P43" s="35"/>
      <c r="Q43" s="35"/>
      <c r="R43" s="198">
        <v>4.9000000000000002E-2</v>
      </c>
      <c r="S43" s="35" t="s">
        <v>259</v>
      </c>
      <c r="T43" s="28"/>
      <c r="W43" s="32"/>
      <c r="X43" s="5"/>
      <c r="Y43" s="191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</row>
    <row r="44" spans="1:51" ht="30" hidden="1" customHeight="1">
      <c r="A44" s="207"/>
      <c r="B44" s="265">
        <f ca="1">IFERROR(ROUNDDOWN(R40-R39,0),0)</f>
        <v>109</v>
      </c>
      <c r="C44" s="265"/>
      <c r="D44" s="265"/>
      <c r="E44" s="265"/>
      <c r="F44" s="211" t="s">
        <v>254</v>
      </c>
      <c r="G44" s="210"/>
      <c r="H44" s="210"/>
      <c r="I44" s="210"/>
      <c r="J44" s="216"/>
      <c r="K44" s="216"/>
      <c r="L44" s="216"/>
      <c r="M44" s="216"/>
      <c r="N44" s="216"/>
      <c r="O44" s="35"/>
      <c r="P44" s="35"/>
      <c r="Q44" s="35"/>
      <c r="R44" s="195" t="s">
        <v>260</v>
      </c>
      <c r="S44" s="195"/>
      <c r="T44" s="28"/>
      <c r="W44" s="32"/>
      <c r="X44" s="5"/>
      <c r="Y44" s="191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</row>
    <row r="45" spans="1:51" ht="20.100000000000001" hidden="1" customHeight="1">
      <c r="A45" s="207"/>
      <c r="B45" s="212">
        <f>LEN($B$15)+LEN($B$16)+LEN($B$17)+LEN($B$33)+LEN($B$34)</f>
        <v>6</v>
      </c>
      <c r="C45" s="207"/>
      <c r="D45" s="207"/>
      <c r="E45" s="207"/>
      <c r="F45" s="207"/>
      <c r="G45" s="207"/>
      <c r="H45" s="207"/>
      <c r="I45" s="207"/>
      <c r="J45" s="217"/>
      <c r="K45" s="217"/>
      <c r="L45" s="218"/>
      <c r="M45" s="217"/>
      <c r="N45" s="217"/>
      <c r="O45" s="35"/>
      <c r="P45" s="35"/>
      <c r="Q45" s="35"/>
      <c r="T45" s="39"/>
      <c r="Y45" s="115" t="s">
        <v>21</v>
      </c>
      <c r="Z45" s="45" t="s">
        <v>161</v>
      </c>
      <c r="AA45" s="45" t="s">
        <v>112</v>
      </c>
      <c r="AB45" s="45" t="s">
        <v>113</v>
      </c>
      <c r="AC45" s="45" t="s">
        <v>114</v>
      </c>
      <c r="AD45" s="45" t="s">
        <v>115</v>
      </c>
      <c r="AE45" s="45" t="s">
        <v>116</v>
      </c>
      <c r="AF45" s="45" t="s">
        <v>117</v>
      </c>
      <c r="AG45" s="45" t="s">
        <v>118</v>
      </c>
      <c r="AH45" s="45" t="s">
        <v>119</v>
      </c>
      <c r="AI45" s="45" t="s">
        <v>120</v>
      </c>
      <c r="AJ45" s="45" t="s">
        <v>121</v>
      </c>
      <c r="AK45" s="45" t="s">
        <v>122</v>
      </c>
      <c r="AL45" s="45" t="s">
        <v>123</v>
      </c>
      <c r="AM45" s="45" t="s">
        <v>124</v>
      </c>
      <c r="AN45" s="45" t="s">
        <v>125</v>
      </c>
      <c r="AO45" s="46" t="s">
        <v>126</v>
      </c>
      <c r="AP45" s="46" t="s">
        <v>127</v>
      </c>
      <c r="AQ45" s="46" t="s">
        <v>128</v>
      </c>
      <c r="AR45" s="46" t="s">
        <v>129</v>
      </c>
      <c r="AS45" s="46" t="s">
        <v>130</v>
      </c>
      <c r="AT45" s="46" t="s">
        <v>131</v>
      </c>
      <c r="AU45" s="46" t="s">
        <v>132</v>
      </c>
      <c r="AV45" s="46" t="s">
        <v>133</v>
      </c>
      <c r="AW45" s="46" t="s">
        <v>134</v>
      </c>
      <c r="AX45" s="46" t="s">
        <v>135</v>
      </c>
      <c r="AY45" s="46" t="s">
        <v>136</v>
      </c>
    </row>
    <row r="46" spans="1:51" ht="20.100000000000001" hidden="1" customHeight="1">
      <c r="A46" s="207"/>
      <c r="B46" s="208" t="s">
        <v>256</v>
      </c>
      <c r="C46" s="207"/>
      <c r="D46" s="207"/>
      <c r="E46" s="207"/>
      <c r="F46" s="207"/>
      <c r="G46" s="207"/>
      <c r="H46" s="207"/>
      <c r="I46" s="207"/>
      <c r="J46" s="217"/>
      <c r="K46" s="217"/>
      <c r="L46" s="217"/>
      <c r="M46" s="217"/>
      <c r="N46" s="217"/>
      <c r="O46" s="35"/>
      <c r="P46" s="35"/>
      <c r="Q46" s="35"/>
      <c r="T46" s="41"/>
      <c r="W46" s="32"/>
      <c r="X46" s="32"/>
      <c r="Z46" s="36" t="s">
        <v>1</v>
      </c>
      <c r="AA46" s="36" t="s">
        <v>2</v>
      </c>
      <c r="AB46" s="36" t="s">
        <v>3</v>
      </c>
      <c r="AC46" s="36" t="s">
        <v>4</v>
      </c>
      <c r="AD46" s="36" t="s">
        <v>5</v>
      </c>
      <c r="AE46" s="36" t="s">
        <v>6</v>
      </c>
      <c r="AF46" s="36" t="s">
        <v>7</v>
      </c>
      <c r="AG46" s="36" t="s">
        <v>8</v>
      </c>
      <c r="AH46" s="36" t="s">
        <v>9</v>
      </c>
      <c r="AI46" s="36" t="s">
        <v>10</v>
      </c>
      <c r="AJ46" s="36" t="s">
        <v>104</v>
      </c>
      <c r="AK46" s="36" t="s">
        <v>106</v>
      </c>
      <c r="AL46" s="36" t="s">
        <v>11</v>
      </c>
      <c r="AM46" s="123" t="s">
        <v>164</v>
      </c>
      <c r="AN46" s="123" t="s">
        <v>175</v>
      </c>
      <c r="AO46" s="123" t="s">
        <v>176</v>
      </c>
      <c r="AP46" s="123" t="s">
        <v>177</v>
      </c>
      <c r="AQ46" s="123" t="s">
        <v>178</v>
      </c>
      <c r="AR46" s="123" t="s">
        <v>179</v>
      </c>
      <c r="AS46" s="124" t="s">
        <v>165</v>
      </c>
      <c r="AT46" s="124" t="s">
        <v>180</v>
      </c>
      <c r="AU46" s="124" t="s">
        <v>181</v>
      </c>
      <c r="AV46" s="124" t="s">
        <v>182</v>
      </c>
      <c r="AW46" s="124" t="s">
        <v>167</v>
      </c>
      <c r="AX46" s="124" t="s">
        <v>183</v>
      </c>
      <c r="AY46" s="43" t="s">
        <v>12</v>
      </c>
    </row>
    <row r="47" spans="1:51" ht="24.75" hidden="1" customHeight="1" thickBot="1">
      <c r="A47" s="207"/>
      <c r="B47" s="213" t="s">
        <v>257</v>
      </c>
      <c r="C47" s="257" t="s">
        <v>258</v>
      </c>
      <c r="D47" s="257"/>
      <c r="E47" s="257" t="s">
        <v>265</v>
      </c>
      <c r="F47" s="257"/>
      <c r="G47" s="207"/>
      <c r="H47" s="207"/>
      <c r="I47" s="207"/>
      <c r="J47" s="217"/>
      <c r="K47" s="219"/>
      <c r="L47" s="219"/>
      <c r="M47" s="220"/>
      <c r="N47" s="219"/>
      <c r="P47" s="32"/>
      <c r="R47" s="193" t="s">
        <v>265</v>
      </c>
      <c r="X47" s="55" t="s">
        <v>166</v>
      </c>
      <c r="Y47" s="100" t="s">
        <v>141</v>
      </c>
      <c r="Z47" s="116">
        <f t="shared" ref="Z47:AY47" ca="1" si="9">SUMPRODUCT((INDIRECT($AA$8)=$R$6) * (INDIRECT($AA$9)=Z$45) * (INDIRECT($AA$11)))</f>
        <v>874.73190251000358</v>
      </c>
      <c r="AA47" s="116">
        <f t="shared" ca="1" si="9"/>
        <v>1668.5124761894738</v>
      </c>
      <c r="AB47" s="116">
        <f t="shared" ca="1" si="9"/>
        <v>2120.5433901054316</v>
      </c>
      <c r="AC47" s="116">
        <f t="shared" ca="1" si="9"/>
        <v>841.24546887312852</v>
      </c>
      <c r="AD47" s="116">
        <f t="shared" ca="1" si="9"/>
        <v>1324.5647142956452</v>
      </c>
      <c r="AE47" s="116">
        <f t="shared" ca="1" si="9"/>
        <v>653.49069334574233</v>
      </c>
      <c r="AF47" s="116">
        <f t="shared" ca="1" si="9"/>
        <v>362.12523481274627</v>
      </c>
      <c r="AG47" s="116">
        <f t="shared" ca="1" si="9"/>
        <v>333.97787161881331</v>
      </c>
      <c r="AH47" s="116">
        <f t="shared" ca="1" si="9"/>
        <v>567.31980043890474</v>
      </c>
      <c r="AI47" s="116">
        <f t="shared" ca="1" si="9"/>
        <v>461.50580052707363</v>
      </c>
      <c r="AJ47" s="116">
        <f t="shared" ca="1" si="9"/>
        <v>1586.6361596679576</v>
      </c>
      <c r="AK47" s="116">
        <f t="shared" ca="1" si="9"/>
        <v>1883.8626943005181</v>
      </c>
      <c r="AL47" s="116">
        <f t="shared" ca="1" si="9"/>
        <v>1418.3507885818562</v>
      </c>
      <c r="AM47" s="116">
        <f t="shared" ca="1" si="9"/>
        <v>1590.3999999999999</v>
      </c>
      <c r="AN47" s="116">
        <f t="shared" ca="1" si="9"/>
        <v>2247.6999999999998</v>
      </c>
      <c r="AO47" s="116">
        <f t="shared" ca="1" si="9"/>
        <v>1483.3</v>
      </c>
      <c r="AP47" s="116">
        <f t="shared" ca="1" si="9"/>
        <v>5178.5999999999995</v>
      </c>
      <c r="AQ47" s="116">
        <f t="shared" ca="1" si="9"/>
        <v>960.4</v>
      </c>
      <c r="AR47" s="116">
        <f t="shared" ca="1" si="9"/>
        <v>716.8</v>
      </c>
      <c r="AS47" s="116">
        <f t="shared" ca="1" si="9"/>
        <v>2370.8999999999996</v>
      </c>
      <c r="AT47" s="116">
        <f t="shared" ca="1" si="9"/>
        <v>3495.7999999999997</v>
      </c>
      <c r="AU47" s="116">
        <f t="shared" ca="1" si="9"/>
        <v>2470.2999999999997</v>
      </c>
      <c r="AV47" s="116">
        <f t="shared" ca="1" si="9"/>
        <v>2580.8999999999996</v>
      </c>
      <c r="AW47" s="116">
        <f t="shared" ca="1" si="9"/>
        <v>1375.5</v>
      </c>
      <c r="AX47" s="116">
        <f t="shared" ca="1" si="9"/>
        <v>2506.6999999999998</v>
      </c>
      <c r="AY47" s="116">
        <f t="shared" ca="1" si="9"/>
        <v>0</v>
      </c>
    </row>
    <row r="48" spans="1:51" ht="24.75" hidden="1" customHeight="1" thickBot="1">
      <c r="A48" s="207"/>
      <c r="B48" s="214">
        <f ca="1">ROUNDDOWN(T40-T39,0)</f>
        <v>5</v>
      </c>
      <c r="C48" s="258">
        <f ca="1">IFERROR(ROUNDDOWN(1-(T39/T40),2),"")</f>
        <v>0.3</v>
      </c>
      <c r="D48" s="258"/>
      <c r="E48" s="256" t="str">
        <f ca="1">IF(AND(C48&gt;=R48,C48&lt;&gt;""),"達成","未達")</f>
        <v>未達</v>
      </c>
      <c r="F48" s="256"/>
      <c r="G48" s="207"/>
      <c r="H48" s="207"/>
      <c r="I48" s="207"/>
      <c r="J48" s="217"/>
      <c r="K48" s="219"/>
      <c r="L48" s="219"/>
      <c r="M48" s="220"/>
      <c r="N48" s="219"/>
      <c r="P48" s="32"/>
      <c r="R48" s="199">
        <v>0.35</v>
      </c>
      <c r="X48" s="121" t="s">
        <v>201</v>
      </c>
      <c r="Y48" s="101" t="s">
        <v>142</v>
      </c>
      <c r="Z48" s="117">
        <f t="shared" ref="Z48:AY48" ca="1" si="10">SUMPRODUCT((INDIRECT($AA$8)=$R$6) * (INDIRECT($AA$9)=Z$45) * (INDIRECT($AA$12)))</f>
        <v>40.145143688614034</v>
      </c>
      <c r="AA48" s="117">
        <f t="shared" ca="1" si="10"/>
        <v>74.505004156975815</v>
      </c>
      <c r="AB48" s="117">
        <f t="shared" ca="1" si="10"/>
        <v>107.0079870235198</v>
      </c>
      <c r="AC48" s="117">
        <f t="shared" ca="1" si="10"/>
        <v>120.74310041683957</v>
      </c>
      <c r="AD48" s="117">
        <f t="shared" ca="1" si="10"/>
        <v>100.11059683554966</v>
      </c>
      <c r="AE48" s="117">
        <f t="shared" ca="1" si="10"/>
        <v>85.690437412750143</v>
      </c>
      <c r="AF48" s="117">
        <f t="shared" ca="1" si="10"/>
        <v>66.46570470110791</v>
      </c>
      <c r="AG48" s="117">
        <f t="shared" ca="1" si="10"/>
        <v>54.750673327902369</v>
      </c>
      <c r="AH48" s="117">
        <f t="shared" ca="1" si="10"/>
        <v>68.619698820578833</v>
      </c>
      <c r="AI48" s="117">
        <f t="shared" ca="1" si="10"/>
        <v>77.641752927432279</v>
      </c>
      <c r="AJ48" s="117">
        <f t="shared" ca="1" si="10"/>
        <v>84.942258943890494</v>
      </c>
      <c r="AK48" s="117">
        <f t="shared" ca="1" si="10"/>
        <v>91.814119170984455</v>
      </c>
      <c r="AL48" s="117">
        <f t="shared" ca="1" si="10"/>
        <v>49.337949687174131</v>
      </c>
      <c r="AM48" s="117">
        <f t="shared" ca="1" si="10"/>
        <v>100.77</v>
      </c>
      <c r="AN48" s="117">
        <f t="shared" ca="1" si="10"/>
        <v>102.14999999999999</v>
      </c>
      <c r="AO48" s="117">
        <f t="shared" ca="1" si="10"/>
        <v>109.58999999999999</v>
      </c>
      <c r="AP48" s="117">
        <f t="shared" ca="1" si="10"/>
        <v>112.47</v>
      </c>
      <c r="AQ48" s="117">
        <f t="shared" ca="1" si="10"/>
        <v>93.509999999999991</v>
      </c>
      <c r="AR48" s="117">
        <f t="shared" ca="1" si="10"/>
        <v>88.649999999999991</v>
      </c>
      <c r="AS48" s="117">
        <f t="shared" ca="1" si="10"/>
        <v>87.089999999999989</v>
      </c>
      <c r="AT48" s="117">
        <f t="shared" ca="1" si="10"/>
        <v>138.44999999999999</v>
      </c>
      <c r="AU48" s="117">
        <f t="shared" ca="1" si="10"/>
        <v>109.58999999999999</v>
      </c>
      <c r="AV48" s="117">
        <f t="shared" ca="1" si="10"/>
        <v>106.71</v>
      </c>
      <c r="AW48" s="117">
        <f t="shared" ca="1" si="10"/>
        <v>93.86999999999999</v>
      </c>
      <c r="AX48" s="117">
        <f t="shared" ca="1" si="10"/>
        <v>89.07</v>
      </c>
      <c r="AY48" s="117">
        <f t="shared" ca="1" si="10"/>
        <v>0</v>
      </c>
    </row>
    <row r="49" spans="1:51" ht="24.95" hidden="1" customHeight="1">
      <c r="A49" s="207"/>
      <c r="B49" s="221"/>
      <c r="C49" s="222"/>
      <c r="D49" s="222"/>
      <c r="E49" s="222"/>
      <c r="F49" s="222"/>
      <c r="G49" s="217"/>
      <c r="H49" s="217"/>
      <c r="I49" s="217"/>
      <c r="J49" s="217"/>
      <c r="K49" s="219"/>
      <c r="L49" s="219"/>
      <c r="M49" s="220"/>
      <c r="N49" s="219"/>
      <c r="P49" s="32"/>
      <c r="X49" s="122" t="s">
        <v>202</v>
      </c>
      <c r="Y49" s="101" t="s">
        <v>143</v>
      </c>
      <c r="Z49" s="117">
        <f t="shared" ref="Z49:AY49" ca="1" si="11">SUMPRODUCT((INDIRECT($AA$8)=$R$6) * (INDIRECT($AA$9)=Z$45) * (INDIRECT($AA$13)))</f>
        <v>435.47350551715778</v>
      </c>
      <c r="AA49" s="117">
        <f t="shared" ca="1" si="11"/>
        <v>478.94206543816631</v>
      </c>
      <c r="AB49" s="117">
        <f t="shared" ca="1" si="11"/>
        <v>541.85643795620501</v>
      </c>
      <c r="AC49" s="117">
        <f t="shared" ca="1" si="11"/>
        <v>457.5468324366563</v>
      </c>
      <c r="AD49" s="117">
        <f t="shared" ca="1" si="11"/>
        <v>460.3192459351788</v>
      </c>
      <c r="AE49" s="117">
        <f t="shared" ca="1" si="11"/>
        <v>329.38750581665897</v>
      </c>
      <c r="AF49" s="117">
        <f t="shared" ca="1" si="11"/>
        <v>187.85105845194457</v>
      </c>
      <c r="AG49" s="117">
        <f t="shared" ca="1" si="11"/>
        <v>211.97285906665118</v>
      </c>
      <c r="AH49" s="117">
        <f t="shared" ca="1" si="11"/>
        <v>285.18646962801211</v>
      </c>
      <c r="AI49" s="117">
        <f t="shared" ca="1" si="11"/>
        <v>154.00388513054571</v>
      </c>
      <c r="AJ49" s="117">
        <f t="shared" ca="1" si="11"/>
        <v>638.8311662896906</v>
      </c>
      <c r="AK49" s="117">
        <f t="shared" ca="1" si="11"/>
        <v>726.70207253885997</v>
      </c>
      <c r="AL49" s="117">
        <f t="shared" ca="1" si="11"/>
        <v>780.8330943691343</v>
      </c>
      <c r="AM49" s="117">
        <f t="shared" ca="1" si="11"/>
        <v>593</v>
      </c>
      <c r="AN49" s="117">
        <f t="shared" ca="1" si="11"/>
        <v>375.00000000000006</v>
      </c>
      <c r="AO49" s="117">
        <f t="shared" ca="1" si="11"/>
        <v>659.2</v>
      </c>
      <c r="AP49" s="117">
        <f t="shared" ca="1" si="11"/>
        <v>230.60000000000002</v>
      </c>
      <c r="AQ49" s="117">
        <f t="shared" ca="1" si="11"/>
        <v>462.40000000000003</v>
      </c>
      <c r="AR49" s="117">
        <f t="shared" ca="1" si="11"/>
        <v>266.40000000000003</v>
      </c>
      <c r="AS49" s="117">
        <f t="shared" ca="1" si="11"/>
        <v>265</v>
      </c>
      <c r="AT49" s="117">
        <f t="shared" ca="1" si="11"/>
        <v>1368</v>
      </c>
      <c r="AU49" s="117">
        <f t="shared" ca="1" si="11"/>
        <v>798</v>
      </c>
      <c r="AV49" s="117">
        <f t="shared" ca="1" si="11"/>
        <v>1019</v>
      </c>
      <c r="AW49" s="117">
        <f t="shared" ca="1" si="11"/>
        <v>303.39999999999998</v>
      </c>
      <c r="AX49" s="117">
        <f t="shared" ca="1" si="11"/>
        <v>217.20000000000002</v>
      </c>
      <c r="AY49" s="117">
        <f t="shared" ca="1" si="11"/>
        <v>158</v>
      </c>
    </row>
    <row r="50" spans="1:51" ht="24.95" hidden="1" customHeight="1">
      <c r="A50" s="207"/>
      <c r="B50" s="221"/>
      <c r="C50" s="222"/>
      <c r="D50" s="222"/>
      <c r="E50" s="222"/>
      <c r="F50" s="222"/>
      <c r="G50" s="217"/>
      <c r="H50" s="217"/>
      <c r="I50" s="217"/>
      <c r="J50" s="217"/>
      <c r="K50" s="219"/>
      <c r="L50" s="217"/>
      <c r="M50" s="220"/>
      <c r="N50" s="219"/>
      <c r="P50" s="32"/>
      <c r="X50" s="56"/>
      <c r="Y50" s="101" t="s">
        <v>144</v>
      </c>
      <c r="Z50" s="117">
        <f t="shared" ref="Z50:AY50" ca="1" si="12">SUMPRODUCT((INDIRECT($AA$8)=$R$6) * (INDIRECT($AA$9)=Z$45) * (INDIRECT($AA$14)))</f>
        <v>87.318540075178859</v>
      </c>
      <c r="AA50" s="117">
        <f t="shared" ca="1" si="12"/>
        <v>603.13762220982733</v>
      </c>
      <c r="AB50" s="117">
        <f t="shared" ca="1" si="12"/>
        <v>242.90026926196467</v>
      </c>
      <c r="AC50" s="117">
        <f t="shared" ca="1" si="12"/>
        <v>361.80991766376707</v>
      </c>
      <c r="AD50" s="117">
        <f t="shared" ca="1" si="12"/>
        <v>498.06749370122685</v>
      </c>
      <c r="AE50" s="117">
        <f t="shared" ca="1" si="12"/>
        <v>173.95067473243375</v>
      </c>
      <c r="AF50" s="117">
        <f t="shared" ca="1" si="12"/>
        <v>99.917752349138496</v>
      </c>
      <c r="AG50" s="117">
        <f t="shared" ca="1" si="12"/>
        <v>36.45621706096528</v>
      </c>
      <c r="AH50" s="117">
        <f t="shared" ca="1" si="12"/>
        <v>204.54830654140952</v>
      </c>
      <c r="AI50" s="117">
        <f t="shared" ca="1" si="12"/>
        <v>79.900290705572303</v>
      </c>
      <c r="AJ50" s="117">
        <f t="shared" ca="1" si="12"/>
        <v>72.996072470429738</v>
      </c>
      <c r="AK50" s="117">
        <f t="shared" ca="1" si="12"/>
        <v>131.94715025906734</v>
      </c>
      <c r="AL50" s="117">
        <f t="shared" ca="1" si="12"/>
        <v>2101.0469890510949</v>
      </c>
      <c r="AM50" s="117">
        <f t="shared" ca="1" si="12"/>
        <v>156.10000000000002</v>
      </c>
      <c r="AN50" s="117">
        <f t="shared" ca="1" si="12"/>
        <v>126.80000000000001</v>
      </c>
      <c r="AO50" s="117">
        <f t="shared" ca="1" si="12"/>
        <v>306.05000000000007</v>
      </c>
      <c r="AP50" s="117">
        <f t="shared" ca="1" si="12"/>
        <v>108.75</v>
      </c>
      <c r="AQ50" s="117">
        <f t="shared" ca="1" si="12"/>
        <v>115.15</v>
      </c>
      <c r="AR50" s="117">
        <f t="shared" ca="1" si="12"/>
        <v>115.15</v>
      </c>
      <c r="AS50" s="117">
        <f t="shared" ca="1" si="12"/>
        <v>112.35000000000001</v>
      </c>
      <c r="AT50" s="117">
        <f t="shared" ca="1" si="12"/>
        <v>137.15</v>
      </c>
      <c r="AU50" s="117">
        <f t="shared" ca="1" si="12"/>
        <v>108.75</v>
      </c>
      <c r="AV50" s="117">
        <f t="shared" ca="1" si="12"/>
        <v>146.75</v>
      </c>
      <c r="AW50" s="117">
        <f t="shared" ca="1" si="12"/>
        <v>108.35000000000001</v>
      </c>
      <c r="AX50" s="117">
        <f t="shared" ca="1" si="12"/>
        <v>112.35000000000001</v>
      </c>
      <c r="AY50" s="117">
        <f t="shared" ca="1" si="12"/>
        <v>0</v>
      </c>
    </row>
    <row r="51" spans="1:51" ht="42.75" hidden="1" customHeight="1">
      <c r="A51" s="35"/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35"/>
      <c r="P51" s="35"/>
      <c r="Q51" s="35"/>
      <c r="S51" s="35"/>
      <c r="T51" s="28"/>
      <c r="W51" s="32"/>
      <c r="X51" s="56"/>
      <c r="Y51" s="101" t="s">
        <v>145</v>
      </c>
      <c r="Z51" s="117">
        <f t="shared" ref="Z51:AY51" ca="1" si="13">SUMPRODUCT((INDIRECT($AA$8)=$R$6) * (INDIRECT($AA$9)=Z$45) * (INDIRECT($AA$15)))</f>
        <v>18.059004486479932</v>
      </c>
      <c r="AA51" s="117">
        <f t="shared" ca="1" si="13"/>
        <v>29.446209364245803</v>
      </c>
      <c r="AB51" s="117">
        <f t="shared" ca="1" si="13"/>
        <v>30.88882332522304</v>
      </c>
      <c r="AC51" s="117">
        <f t="shared" ca="1" si="13"/>
        <v>19.347396366318314</v>
      </c>
      <c r="AD51" s="117">
        <f t="shared" ca="1" si="13"/>
        <v>25.011654333985504</v>
      </c>
      <c r="AE51" s="117">
        <f t="shared" ca="1" si="13"/>
        <v>15.34281177291764</v>
      </c>
      <c r="AF51" s="117">
        <f t="shared" ca="1" si="13"/>
        <v>7.3803809779938252</v>
      </c>
      <c r="AG51" s="117">
        <f t="shared" ca="1" si="13"/>
        <v>6.631660335167668</v>
      </c>
      <c r="AH51" s="117">
        <f t="shared" ca="1" si="13"/>
        <v>13.23329681199529</v>
      </c>
      <c r="AI51" s="117">
        <f t="shared" ca="1" si="13"/>
        <v>7.7305172929062396</v>
      </c>
      <c r="AJ51" s="117">
        <f t="shared" ca="1" si="13"/>
        <v>36.47563923615693</v>
      </c>
      <c r="AK51" s="117">
        <f t="shared" ca="1" si="13"/>
        <v>43.302275906735751</v>
      </c>
      <c r="AL51" s="117">
        <f t="shared" ca="1" si="13"/>
        <v>50.615387122002083</v>
      </c>
      <c r="AM51" s="117">
        <f t="shared" ca="1" si="13"/>
        <v>26.706700000000001</v>
      </c>
      <c r="AN51" s="117">
        <f t="shared" ca="1" si="13"/>
        <v>28.516500000000001</v>
      </c>
      <c r="AO51" s="117">
        <f t="shared" ca="1" si="13"/>
        <v>25.581400000000002</v>
      </c>
      <c r="AP51" s="117">
        <f t="shared" ca="1" si="13"/>
        <v>56.304200000000002</v>
      </c>
      <c r="AQ51" s="117">
        <f t="shared" ca="1" si="13"/>
        <v>17.034600000000001</v>
      </c>
      <c r="AR51" s="117">
        <f t="shared" ca="1" si="13"/>
        <v>11.870000000000001</v>
      </c>
      <c r="AS51" s="117">
        <f t="shared" ca="1" si="13"/>
        <v>28.353399999999997</v>
      </c>
      <c r="AT51" s="117">
        <f t="shared" ca="1" si="13"/>
        <v>53.723999999999997</v>
      </c>
      <c r="AU51" s="117">
        <f t="shared" ca="1" si="13"/>
        <v>39.316400000000002</v>
      </c>
      <c r="AV51" s="117">
        <f t="shared" ca="1" si="13"/>
        <v>69.923599999999993</v>
      </c>
      <c r="AW51" s="117">
        <f t="shared" ca="1" si="13"/>
        <v>21.411200000000001</v>
      </c>
      <c r="AX51" s="117">
        <f t="shared" ca="1" si="13"/>
        <v>29.253199999999996</v>
      </c>
      <c r="AY51" s="117">
        <f t="shared" ca="1" si="13"/>
        <v>0</v>
      </c>
    </row>
    <row r="52" spans="1:51" ht="20.100000000000001" hidden="1" customHeight="1">
      <c r="A52" s="7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T52" s="24"/>
      <c r="W52" s="32"/>
      <c r="X52" s="56"/>
      <c r="Y52" s="102" t="s">
        <v>13</v>
      </c>
      <c r="Z52" s="117">
        <f t="shared" ref="Z52:AY52" ca="1" si="14">SUMPRODUCT((INDIRECT($AA$8)=$R$6) * (INDIRECT($AA$9)=Z$45) * (INDIRECT($AA$16)))</f>
        <v>0</v>
      </c>
      <c r="AA52" s="117">
        <f t="shared" ca="1" si="14"/>
        <v>0</v>
      </c>
      <c r="AB52" s="117">
        <f t="shared" ca="1" si="14"/>
        <v>0</v>
      </c>
      <c r="AC52" s="117">
        <f t="shared" ca="1" si="14"/>
        <v>0</v>
      </c>
      <c r="AD52" s="117">
        <f t="shared" ca="1" si="14"/>
        <v>0</v>
      </c>
      <c r="AE52" s="117">
        <f t="shared" ca="1" si="14"/>
        <v>0</v>
      </c>
      <c r="AF52" s="117">
        <f t="shared" ca="1" si="14"/>
        <v>0</v>
      </c>
      <c r="AG52" s="117">
        <f t="shared" ca="1" si="14"/>
        <v>0</v>
      </c>
      <c r="AH52" s="117">
        <f t="shared" ca="1" si="14"/>
        <v>0</v>
      </c>
      <c r="AI52" s="117">
        <f t="shared" ca="1" si="14"/>
        <v>0</v>
      </c>
      <c r="AJ52" s="117">
        <f t="shared" ca="1" si="14"/>
        <v>0</v>
      </c>
      <c r="AK52" s="117">
        <f t="shared" ca="1" si="14"/>
        <v>0</v>
      </c>
      <c r="AL52" s="117">
        <f t="shared" ca="1" si="14"/>
        <v>0</v>
      </c>
      <c r="AM52" s="117">
        <f t="shared" ca="1" si="14"/>
        <v>0</v>
      </c>
      <c r="AN52" s="117">
        <f t="shared" ca="1" si="14"/>
        <v>0</v>
      </c>
      <c r="AO52" s="117">
        <f t="shared" ca="1" si="14"/>
        <v>0</v>
      </c>
      <c r="AP52" s="117">
        <f t="shared" ca="1" si="14"/>
        <v>0</v>
      </c>
      <c r="AQ52" s="117">
        <f t="shared" ca="1" si="14"/>
        <v>0</v>
      </c>
      <c r="AR52" s="117">
        <f t="shared" ca="1" si="14"/>
        <v>0</v>
      </c>
      <c r="AS52" s="117">
        <f t="shared" ca="1" si="14"/>
        <v>0</v>
      </c>
      <c r="AT52" s="117">
        <f t="shared" ca="1" si="14"/>
        <v>0</v>
      </c>
      <c r="AU52" s="117">
        <f t="shared" ca="1" si="14"/>
        <v>0</v>
      </c>
      <c r="AV52" s="117">
        <f t="shared" ca="1" si="14"/>
        <v>0</v>
      </c>
      <c r="AW52" s="117">
        <f t="shared" ca="1" si="14"/>
        <v>0</v>
      </c>
      <c r="AX52" s="117">
        <f t="shared" ca="1" si="14"/>
        <v>0</v>
      </c>
      <c r="AY52" s="117">
        <f t="shared" ca="1" si="14"/>
        <v>0</v>
      </c>
    </row>
    <row r="53" spans="1:51" ht="20.100000000000001" hidden="1" customHeight="1">
      <c r="A53" s="34" t="s">
        <v>209</v>
      </c>
      <c r="C53" s="141"/>
      <c r="D53" s="142"/>
      <c r="E53" s="142"/>
      <c r="F53" s="142"/>
      <c r="G53" s="70" t="s">
        <v>203</v>
      </c>
      <c r="H53" s="142"/>
      <c r="I53" s="142"/>
      <c r="J53" s="142"/>
      <c r="K53" s="142"/>
      <c r="L53" s="143"/>
      <c r="M53" s="37"/>
      <c r="N53" s="37"/>
      <c r="O53" s="37"/>
      <c r="P53" s="44" t="s">
        <v>204</v>
      </c>
      <c r="Q53" s="37"/>
      <c r="R53" s="37"/>
      <c r="S53" s="37"/>
      <c r="T53" s="38"/>
      <c r="W53" s="32"/>
      <c r="X53" s="56"/>
      <c r="Y53" s="101" t="s">
        <v>0</v>
      </c>
      <c r="Z53" s="117">
        <f t="shared" ref="Z53:AY53" ca="1" si="15">SUMPRODUCT((INDIRECT($AA$8)=$R$6) * (INDIRECT($AA$9)=Z$45) * (INDIRECT($AA$17)))</f>
        <v>368.23135685703892</v>
      </c>
      <c r="AA53" s="117">
        <f t="shared" ca="1" si="15"/>
        <v>119.5237684301365</v>
      </c>
      <c r="AB53" s="117">
        <f t="shared" ca="1" si="15"/>
        <v>76.574248175182632</v>
      </c>
      <c r="AC53" s="117">
        <f t="shared" ca="1" si="15"/>
        <v>153.39431724143986</v>
      </c>
      <c r="AD53" s="117">
        <f t="shared" ca="1" si="15"/>
        <v>118.10338263094974</v>
      </c>
      <c r="AE53" s="117">
        <f t="shared" ca="1" si="15"/>
        <v>291.76186598417877</v>
      </c>
      <c r="AF53" s="117">
        <f t="shared" ca="1" si="15"/>
        <v>21.678347484445233</v>
      </c>
      <c r="AG53" s="117">
        <f t="shared" ca="1" si="15"/>
        <v>26.008412442434619</v>
      </c>
      <c r="AH53" s="117">
        <f t="shared" ca="1" si="15"/>
        <v>197.6554057706237</v>
      </c>
      <c r="AI53" s="117">
        <f t="shared" ca="1" si="15"/>
        <v>0</v>
      </c>
      <c r="AJ53" s="117">
        <f t="shared" ca="1" si="15"/>
        <v>1264.1582662437249</v>
      </c>
      <c r="AK53" s="117">
        <f t="shared" ca="1" si="15"/>
        <v>1495.9015544041451</v>
      </c>
      <c r="AL53" s="117">
        <f t="shared" ca="1" si="15"/>
        <v>711.96989051094897</v>
      </c>
      <c r="AM53" s="117">
        <f t="shared" ca="1" si="15"/>
        <v>230.4</v>
      </c>
      <c r="AN53" s="117">
        <f t="shared" ca="1" si="15"/>
        <v>0</v>
      </c>
      <c r="AO53" s="117">
        <f t="shared" ca="1" si="15"/>
        <v>0</v>
      </c>
      <c r="AP53" s="117">
        <f t="shared" ca="1" si="15"/>
        <v>0</v>
      </c>
      <c r="AQ53" s="117">
        <f t="shared" ca="1" si="15"/>
        <v>72</v>
      </c>
      <c r="AR53" s="117">
        <f t="shared" ca="1" si="15"/>
        <v>0</v>
      </c>
      <c r="AS53" s="117">
        <f t="shared" ca="1" si="15"/>
        <v>0</v>
      </c>
      <c r="AT53" s="117">
        <f t="shared" ca="1" si="15"/>
        <v>233</v>
      </c>
      <c r="AU53" s="117">
        <f t="shared" ca="1" si="15"/>
        <v>445</v>
      </c>
      <c r="AV53" s="117">
        <f t="shared" ca="1" si="15"/>
        <v>3139</v>
      </c>
      <c r="AW53" s="117">
        <f t="shared" ca="1" si="15"/>
        <v>260</v>
      </c>
      <c r="AX53" s="117">
        <f t="shared" ca="1" si="15"/>
        <v>0</v>
      </c>
      <c r="AY53" s="117">
        <f t="shared" ca="1" si="15"/>
        <v>0</v>
      </c>
    </row>
    <row r="54" spans="1:51" ht="19.5" hidden="1" customHeight="1">
      <c r="A54" s="3"/>
      <c r="B54" s="79" t="s">
        <v>189</v>
      </c>
      <c r="C54" s="131" t="s">
        <v>141</v>
      </c>
      <c r="D54" s="131" t="s">
        <v>142</v>
      </c>
      <c r="E54" s="131" t="s">
        <v>143</v>
      </c>
      <c r="F54" s="131" t="s">
        <v>144</v>
      </c>
      <c r="G54" s="131" t="s">
        <v>145</v>
      </c>
      <c r="H54" s="131" t="s">
        <v>13</v>
      </c>
      <c r="I54" s="131" t="s">
        <v>0</v>
      </c>
      <c r="J54" s="131" t="s">
        <v>186</v>
      </c>
      <c r="K54" s="132" t="s">
        <v>187</v>
      </c>
      <c r="L54" s="147" t="s">
        <v>141</v>
      </c>
      <c r="M54" s="131" t="s">
        <v>142</v>
      </c>
      <c r="N54" s="131" t="s">
        <v>143</v>
      </c>
      <c r="O54" s="131" t="s">
        <v>144</v>
      </c>
      <c r="P54" s="131" t="s">
        <v>145</v>
      </c>
      <c r="Q54" s="131" t="s">
        <v>13</v>
      </c>
      <c r="R54" s="131" t="s">
        <v>0</v>
      </c>
      <c r="S54" s="131" t="s">
        <v>184</v>
      </c>
      <c r="T54" s="131" t="s">
        <v>185</v>
      </c>
      <c r="W54" s="32"/>
      <c r="X54" s="111" t="s">
        <v>198</v>
      </c>
      <c r="Y54" s="101" t="s">
        <v>169</v>
      </c>
      <c r="Z54" s="118">
        <f t="shared" ref="Z54:AY54" ca="1" si="16">SUMPRODUCT((INDIRECT($AA$8)=$R$6) * (INDIRECT($AA$9)=Z$45) * (INDIRECT($AA$10)))</f>
        <v>1823.9594531344731</v>
      </c>
      <c r="AA54" s="118">
        <f t="shared" ca="1" si="16"/>
        <v>2969.6896039822773</v>
      </c>
      <c r="AB54" s="118">
        <f t="shared" ca="1" si="16"/>
        <v>3119.7711558475271</v>
      </c>
      <c r="AC54" s="118">
        <f t="shared" ca="1" si="16"/>
        <v>1954.0870329981494</v>
      </c>
      <c r="AD54" s="118">
        <f t="shared" ca="1" si="16"/>
        <v>2551.0335949185987</v>
      </c>
      <c r="AE54" s="118">
        <f t="shared" ca="1" si="16"/>
        <v>1549.6239890646816</v>
      </c>
      <c r="AF54" s="118">
        <f t="shared" ca="1" si="16"/>
        <v>745.41847877737632</v>
      </c>
      <c r="AG54" s="118">
        <f t="shared" ca="1" si="16"/>
        <v>669.79769385193447</v>
      </c>
      <c r="AH54" s="118">
        <f t="shared" ca="1" si="16"/>
        <v>1336.5629780115244</v>
      </c>
      <c r="AI54" s="118">
        <f t="shared" ca="1" si="16"/>
        <v>780.7822465835302</v>
      </c>
      <c r="AJ54" s="118">
        <f t="shared" ca="1" si="16"/>
        <v>3684.03956285185</v>
      </c>
      <c r="AK54" s="118">
        <f t="shared" ca="1" si="16"/>
        <v>4373.5298665803102</v>
      </c>
      <c r="AL54" s="118">
        <f t="shared" ca="1" si="16"/>
        <v>4403.7312526068818</v>
      </c>
      <c r="AM54" s="118">
        <f t="shared" ca="1" si="16"/>
        <v>2697.3767000000003</v>
      </c>
      <c r="AN54" s="118">
        <f t="shared" ca="1" si="16"/>
        <v>2880.1665000000003</v>
      </c>
      <c r="AO54" s="118">
        <f t="shared" ca="1" si="16"/>
        <v>2583.7214000000004</v>
      </c>
      <c r="AP54" s="118">
        <f t="shared" ca="1" si="16"/>
        <v>5686.7241999999997</v>
      </c>
      <c r="AQ54" s="118">
        <f t="shared" ca="1" si="16"/>
        <v>1720.4946</v>
      </c>
      <c r="AR54" s="118">
        <f t="shared" ca="1" si="16"/>
        <v>1198.8699999999999</v>
      </c>
      <c r="AS54" s="118">
        <f t="shared" ca="1" si="16"/>
        <v>2863.6933999999997</v>
      </c>
      <c r="AT54" s="118">
        <f t="shared" ca="1" si="16"/>
        <v>5426.1239999999998</v>
      </c>
      <c r="AU54" s="118">
        <f t="shared" ca="1" si="16"/>
        <v>3970.9564</v>
      </c>
      <c r="AV54" s="118">
        <f t="shared" ca="1" si="16"/>
        <v>7062.2835999999998</v>
      </c>
      <c r="AW54" s="118">
        <f t="shared" ca="1" si="16"/>
        <v>2162.5311999999999</v>
      </c>
      <c r="AX54" s="118">
        <f t="shared" ca="1" si="16"/>
        <v>2954.5731999999998</v>
      </c>
      <c r="AY54" s="118">
        <f t="shared" ca="1" si="16"/>
        <v>158</v>
      </c>
    </row>
    <row r="55" spans="1:51" ht="19.5" hidden="1" customHeight="1">
      <c r="A55" s="253" t="s">
        <v>188</v>
      </c>
      <c r="B55" s="67" t="str">
        <f t="shared" ref="B55:B74" si="17">INDEX(List_Calc_Bldg_YotoCD,MATCH($B15,List_Calc_Bldg_Yoto,0))</f>
        <v>0101</v>
      </c>
      <c r="C55" s="88">
        <f t="shared" ref="C55:C74" ca="1" si="18">INDEX($Z$47:$AY$47,1,MATCH($B55,$Z$45:$AY$45))</f>
        <v>874.73190251000358</v>
      </c>
      <c r="D55" s="88">
        <f t="shared" ref="D55:D74" ca="1" si="19">INDEX($Z$48:$AY$48,1,MATCH($B55,$Z$45:$AY$45))</f>
        <v>40.145143688614034</v>
      </c>
      <c r="E55" s="88">
        <f t="shared" ref="E55:E74" ca="1" si="20">INDEX($Z$49:$AY$49,1,MATCH($B55,$Z$45:$AY$45))</f>
        <v>435.47350551715778</v>
      </c>
      <c r="F55" s="88">
        <f t="shared" ref="F55:F74" ca="1" si="21">INDEX($Z$50:$AY$50,1,MATCH($B55,$Z$45:$AY$45))</f>
        <v>87.318540075178859</v>
      </c>
      <c r="G55" s="88">
        <f t="shared" ref="G55:G74" ca="1" si="22">INDEX($Z$51:$AY$51,1,MATCH($B55,$Z$45:$AY$45))</f>
        <v>18.059004486479932</v>
      </c>
      <c r="H55" s="88">
        <f t="shared" ref="H55:H74" ca="1" si="23">INDEX($Z$52:$AY$52,1,MATCH($B55,$Z$45:$AY$45))</f>
        <v>0</v>
      </c>
      <c r="I55" s="88">
        <f t="shared" ref="I55:I74" ca="1" si="24">INDEX($Z$53:$AY$53,1,MATCH($B55,$Z$45:$AY$45))</f>
        <v>368.23135685703892</v>
      </c>
      <c r="J55" s="88">
        <f t="shared" ref="J55:J74" ca="1" si="25">INDEX($Z$54:$AY$54,1,MATCH($B55,$Z$45:$AY$45))</f>
        <v>1823.9594531344731</v>
      </c>
      <c r="K55" s="92">
        <f t="shared" ref="K55:K74" ca="1" si="26">INDEX($Z$55:$AY$55,1,MATCH($B55,$Z$45:$AY$45))</f>
        <v>1455.7280962774341</v>
      </c>
      <c r="L55" s="93">
        <f t="shared" ref="L55:L74" ca="1" si="27">C55*H15</f>
        <v>612.31233175700243</v>
      </c>
      <c r="M55" s="88">
        <f t="shared" ref="M55:M74" ca="1" si="28">D55*I15</f>
        <v>40.145143688614034</v>
      </c>
      <c r="N55" s="88">
        <f t="shared" ref="N55:N74" ca="1" si="29">E55*J15</f>
        <v>130.64205165514733</v>
      </c>
      <c r="O55" s="88">
        <f t="shared" ref="O55:O74" ca="1" si="30">F55*K15</f>
        <v>130.97781011276828</v>
      </c>
      <c r="P55" s="88">
        <f t="shared" ref="P55:P74" ca="1" si="31">G55*L15</f>
        <v>18.059004486479932</v>
      </c>
      <c r="Q55" s="163"/>
      <c r="R55" s="88">
        <f t="shared" ref="R55:R95" ca="1" si="32">I55</f>
        <v>368.23135685703892</v>
      </c>
      <c r="S55" s="88">
        <f t="shared" ref="S55:S114" ca="1" si="33">SUM($L55:$R55)</f>
        <v>1300.367698557051</v>
      </c>
      <c r="T55" s="88">
        <f t="shared" ref="T55:T114" ca="1" si="34">SUM($L55:$Q55)</f>
        <v>932.13634170001194</v>
      </c>
      <c r="W55" s="33"/>
      <c r="X55" s="57"/>
      <c r="Y55" s="103" t="s">
        <v>172</v>
      </c>
      <c r="Z55" s="119">
        <f t="shared" ref="Z55:AY55" ca="1" si="35">SUM(Z$47:Z$52)</f>
        <v>1455.7280962774341</v>
      </c>
      <c r="AA55" s="119">
        <f t="shared" ca="1" si="35"/>
        <v>2854.5433773586897</v>
      </c>
      <c r="AB55" s="119">
        <f t="shared" ca="1" si="35"/>
        <v>3043.1969076723444</v>
      </c>
      <c r="AC55" s="119">
        <f t="shared" ca="1" si="35"/>
        <v>1800.6927157567095</v>
      </c>
      <c r="AD55" s="119">
        <f t="shared" ca="1" si="35"/>
        <v>2408.0737051015858</v>
      </c>
      <c r="AE55" s="119">
        <f t="shared" ca="1" si="35"/>
        <v>1257.8621230805029</v>
      </c>
      <c r="AF55" s="119">
        <f t="shared" ca="1" si="35"/>
        <v>723.7401312929311</v>
      </c>
      <c r="AG55" s="119">
        <f t="shared" ca="1" si="35"/>
        <v>643.78928140949984</v>
      </c>
      <c r="AH55" s="119">
        <f t="shared" ca="1" si="35"/>
        <v>1138.9075722409007</v>
      </c>
      <c r="AI55" s="119">
        <f t="shared" ca="1" si="35"/>
        <v>780.7822465835302</v>
      </c>
      <c r="AJ55" s="119">
        <f t="shared" ca="1" si="35"/>
        <v>2419.881296608125</v>
      </c>
      <c r="AK55" s="119">
        <f t="shared" ca="1" si="35"/>
        <v>2877.6283121761653</v>
      </c>
      <c r="AL55" s="119">
        <f t="shared" ca="1" si="35"/>
        <v>4400.1842088112617</v>
      </c>
      <c r="AM55" s="119">
        <f t="shared" ca="1" si="35"/>
        <v>2466.9767000000002</v>
      </c>
      <c r="AN55" s="119">
        <f t="shared" ca="1" si="35"/>
        <v>2880.1665000000003</v>
      </c>
      <c r="AO55" s="119">
        <f t="shared" ca="1" si="35"/>
        <v>2583.7214000000004</v>
      </c>
      <c r="AP55" s="119">
        <f t="shared" ca="1" si="35"/>
        <v>5686.7241999999997</v>
      </c>
      <c r="AQ55" s="119">
        <f t="shared" ca="1" si="35"/>
        <v>1648.4946</v>
      </c>
      <c r="AR55" s="119">
        <f t="shared" ca="1" si="35"/>
        <v>1198.8699999999999</v>
      </c>
      <c r="AS55" s="119">
        <f t="shared" ca="1" si="35"/>
        <v>2863.6933999999997</v>
      </c>
      <c r="AT55" s="119">
        <f t="shared" ca="1" si="35"/>
        <v>5193.1239999999998</v>
      </c>
      <c r="AU55" s="119">
        <f t="shared" ca="1" si="35"/>
        <v>3525.9564</v>
      </c>
      <c r="AV55" s="119">
        <f t="shared" ca="1" si="35"/>
        <v>3923.2835999999998</v>
      </c>
      <c r="AW55" s="119">
        <f t="shared" ca="1" si="35"/>
        <v>1902.5311999999999</v>
      </c>
      <c r="AX55" s="119">
        <f t="shared" ca="1" si="35"/>
        <v>2954.5731999999998</v>
      </c>
      <c r="AY55" s="119">
        <f t="shared" ca="1" si="35"/>
        <v>158</v>
      </c>
    </row>
    <row r="56" spans="1:51" ht="20.100000000000001" hidden="1" customHeight="1">
      <c r="A56" s="254"/>
      <c r="B56" s="68" t="e">
        <f>INDEX(List_Calc_Bldg_YotoCD,MATCH($B16,List_Calc_Bldg_Yoto,0))</f>
        <v>#N/A</v>
      </c>
      <c r="C56" s="89" t="e">
        <f t="shared" si="18"/>
        <v>#N/A</v>
      </c>
      <c r="D56" s="89" t="e">
        <f t="shared" si="19"/>
        <v>#N/A</v>
      </c>
      <c r="E56" s="89" t="e">
        <f t="shared" si="20"/>
        <v>#N/A</v>
      </c>
      <c r="F56" s="89" t="e">
        <f t="shared" si="21"/>
        <v>#N/A</v>
      </c>
      <c r="G56" s="89" t="e">
        <f t="shared" si="22"/>
        <v>#N/A</v>
      </c>
      <c r="H56" s="89" t="e">
        <f t="shared" si="23"/>
        <v>#N/A</v>
      </c>
      <c r="I56" s="89" t="e">
        <f t="shared" si="24"/>
        <v>#N/A</v>
      </c>
      <c r="J56" s="89" t="e">
        <f t="shared" si="25"/>
        <v>#N/A</v>
      </c>
      <c r="K56" s="94" t="e">
        <f t="shared" si="26"/>
        <v>#N/A</v>
      </c>
      <c r="L56" s="95" t="e">
        <f t="shared" si="27"/>
        <v>#N/A</v>
      </c>
      <c r="M56" s="89" t="e">
        <f t="shared" si="28"/>
        <v>#N/A</v>
      </c>
      <c r="N56" s="89" t="e">
        <f t="shared" si="29"/>
        <v>#N/A</v>
      </c>
      <c r="O56" s="89" t="e">
        <f t="shared" si="30"/>
        <v>#N/A</v>
      </c>
      <c r="P56" s="89" t="e">
        <f t="shared" si="31"/>
        <v>#N/A</v>
      </c>
      <c r="Q56" s="164"/>
      <c r="R56" s="89" t="e">
        <f>I56</f>
        <v>#N/A</v>
      </c>
      <c r="S56" s="89" t="e">
        <f t="shared" si="33"/>
        <v>#N/A</v>
      </c>
      <c r="T56" s="89" t="e">
        <f t="shared" si="34"/>
        <v>#N/A</v>
      </c>
      <c r="W56" s="32"/>
      <c r="X56" s="58" t="s">
        <v>63</v>
      </c>
      <c r="Y56" s="100" t="s">
        <v>141</v>
      </c>
      <c r="Z56" s="116">
        <f t="shared" ref="Z56:AY56" ca="1" si="36">SUMPRODUCT((INDIRECT($AA$8)=$R$6) * (INDIRECT($AA$9)=Z$45) * (INDIRECT($AD$11)))</f>
        <v>0</v>
      </c>
      <c r="AA56" s="116">
        <f t="shared" ca="1" si="36"/>
        <v>0</v>
      </c>
      <c r="AB56" s="116">
        <f t="shared" ca="1" si="36"/>
        <v>0</v>
      </c>
      <c r="AC56" s="116">
        <f t="shared" ca="1" si="36"/>
        <v>0</v>
      </c>
      <c r="AD56" s="116">
        <f t="shared" ca="1" si="36"/>
        <v>0</v>
      </c>
      <c r="AE56" s="116">
        <f t="shared" ca="1" si="36"/>
        <v>0</v>
      </c>
      <c r="AF56" s="116">
        <f t="shared" ca="1" si="36"/>
        <v>0</v>
      </c>
      <c r="AG56" s="116">
        <f t="shared" ca="1" si="36"/>
        <v>0</v>
      </c>
      <c r="AH56" s="116">
        <f t="shared" ca="1" si="36"/>
        <v>0</v>
      </c>
      <c r="AI56" s="116">
        <f t="shared" ca="1" si="36"/>
        <v>0</v>
      </c>
      <c r="AJ56" s="116">
        <f t="shared" ca="1" si="36"/>
        <v>0</v>
      </c>
      <c r="AK56" s="116">
        <f t="shared" ca="1" si="36"/>
        <v>0</v>
      </c>
      <c r="AL56" s="116">
        <f t="shared" ca="1" si="36"/>
        <v>0</v>
      </c>
      <c r="AM56" s="116">
        <f t="shared" ca="1" si="36"/>
        <v>0</v>
      </c>
      <c r="AN56" s="116">
        <f t="shared" ca="1" si="36"/>
        <v>0</v>
      </c>
      <c r="AO56" s="116">
        <f t="shared" ca="1" si="36"/>
        <v>0</v>
      </c>
      <c r="AP56" s="116">
        <f t="shared" ca="1" si="36"/>
        <v>0</v>
      </c>
      <c r="AQ56" s="116">
        <f t="shared" ca="1" si="36"/>
        <v>0</v>
      </c>
      <c r="AR56" s="116">
        <f t="shared" ca="1" si="36"/>
        <v>0</v>
      </c>
      <c r="AS56" s="116">
        <f t="shared" ca="1" si="36"/>
        <v>0</v>
      </c>
      <c r="AT56" s="116">
        <f t="shared" ca="1" si="36"/>
        <v>0</v>
      </c>
      <c r="AU56" s="116">
        <f t="shared" ca="1" si="36"/>
        <v>0</v>
      </c>
      <c r="AV56" s="116">
        <f t="shared" ca="1" si="36"/>
        <v>0</v>
      </c>
      <c r="AW56" s="116">
        <f t="shared" ca="1" si="36"/>
        <v>0</v>
      </c>
      <c r="AX56" s="116">
        <f t="shared" ca="1" si="36"/>
        <v>0</v>
      </c>
      <c r="AY56" s="116">
        <f t="shared" ca="1" si="36"/>
        <v>0</v>
      </c>
    </row>
    <row r="57" spans="1:51" ht="20.100000000000001" hidden="1" customHeight="1">
      <c r="A57" s="254"/>
      <c r="B57" s="68" t="e">
        <f t="shared" si="17"/>
        <v>#N/A</v>
      </c>
      <c r="C57" s="89" t="e">
        <f t="shared" si="18"/>
        <v>#N/A</v>
      </c>
      <c r="D57" s="89" t="e">
        <f t="shared" si="19"/>
        <v>#N/A</v>
      </c>
      <c r="E57" s="89" t="e">
        <f t="shared" si="20"/>
        <v>#N/A</v>
      </c>
      <c r="F57" s="89" t="e">
        <f t="shared" si="21"/>
        <v>#N/A</v>
      </c>
      <c r="G57" s="89" t="e">
        <f t="shared" si="22"/>
        <v>#N/A</v>
      </c>
      <c r="H57" s="89" t="e">
        <f t="shared" si="23"/>
        <v>#N/A</v>
      </c>
      <c r="I57" s="89" t="e">
        <f t="shared" si="24"/>
        <v>#N/A</v>
      </c>
      <c r="J57" s="89" t="e">
        <f t="shared" si="25"/>
        <v>#N/A</v>
      </c>
      <c r="K57" s="94" t="e">
        <f t="shared" si="26"/>
        <v>#N/A</v>
      </c>
      <c r="L57" s="95" t="e">
        <f t="shared" si="27"/>
        <v>#N/A</v>
      </c>
      <c r="M57" s="89" t="e">
        <f t="shared" si="28"/>
        <v>#N/A</v>
      </c>
      <c r="N57" s="89" t="e">
        <f t="shared" si="29"/>
        <v>#N/A</v>
      </c>
      <c r="O57" s="89" t="e">
        <f t="shared" si="30"/>
        <v>#N/A</v>
      </c>
      <c r="P57" s="89" t="e">
        <f t="shared" si="31"/>
        <v>#N/A</v>
      </c>
      <c r="Q57" s="164"/>
      <c r="R57" s="89" t="e">
        <f t="shared" ref="R57:R69" si="37">I57</f>
        <v>#N/A</v>
      </c>
      <c r="S57" s="89" t="e">
        <f t="shared" si="33"/>
        <v>#N/A</v>
      </c>
      <c r="T57" s="89" t="e">
        <f t="shared" si="34"/>
        <v>#N/A</v>
      </c>
      <c r="W57" s="32"/>
      <c r="X57" s="59"/>
      <c r="Y57" s="101" t="s">
        <v>142</v>
      </c>
      <c r="Z57" s="117">
        <f t="shared" ref="Z57:AY57" ca="1" si="38">SUMPRODUCT((INDIRECT($AA$8)=$R$6) * (INDIRECT($AA$9)=Z$45) * (INDIRECT($AD$12)))</f>
        <v>3514</v>
      </c>
      <c r="AA57" s="117">
        <f t="shared" ca="1" si="38"/>
        <v>5622</v>
      </c>
      <c r="AB57" s="117">
        <f t="shared" ca="1" si="38"/>
        <v>5622</v>
      </c>
      <c r="AC57" s="117">
        <f t="shared" ca="1" si="38"/>
        <v>9662</v>
      </c>
      <c r="AD57" s="117">
        <f t="shared" ca="1" si="38"/>
        <v>9662</v>
      </c>
      <c r="AE57" s="117">
        <f t="shared" ca="1" si="38"/>
        <v>9662</v>
      </c>
      <c r="AF57" s="117">
        <f t="shared" ca="1" si="38"/>
        <v>2108</v>
      </c>
      <c r="AG57" s="117">
        <f t="shared" ca="1" si="38"/>
        <v>2108</v>
      </c>
      <c r="AH57" s="117">
        <f t="shared" ca="1" si="38"/>
        <v>2108</v>
      </c>
      <c r="AI57" s="117">
        <f t="shared" ca="1" si="38"/>
        <v>2108</v>
      </c>
      <c r="AJ57" s="117">
        <f t="shared" ca="1" si="38"/>
        <v>5973</v>
      </c>
      <c r="AK57" s="117">
        <f t="shared" ca="1" si="38"/>
        <v>5973</v>
      </c>
      <c r="AL57" s="117">
        <f t="shared" ca="1" si="38"/>
        <v>5973</v>
      </c>
      <c r="AM57" s="117">
        <f t="shared" ca="1" si="38"/>
        <v>7027</v>
      </c>
      <c r="AN57" s="117">
        <f t="shared" ca="1" si="38"/>
        <v>7027</v>
      </c>
      <c r="AO57" s="117">
        <f t="shared" ca="1" si="38"/>
        <v>7027</v>
      </c>
      <c r="AP57" s="117">
        <f t="shared" ca="1" si="38"/>
        <v>7027</v>
      </c>
      <c r="AQ57" s="117">
        <f t="shared" ca="1" si="38"/>
        <v>7027</v>
      </c>
      <c r="AR57" s="117">
        <f t="shared" ca="1" si="38"/>
        <v>7027</v>
      </c>
      <c r="AS57" s="117">
        <f t="shared" ca="1" si="38"/>
        <v>7027</v>
      </c>
      <c r="AT57" s="117">
        <f t="shared" ca="1" si="38"/>
        <v>7027</v>
      </c>
      <c r="AU57" s="117">
        <f t="shared" ca="1" si="38"/>
        <v>7027</v>
      </c>
      <c r="AV57" s="117">
        <f t="shared" ca="1" si="38"/>
        <v>7027</v>
      </c>
      <c r="AW57" s="117">
        <f t="shared" ca="1" si="38"/>
        <v>7027</v>
      </c>
      <c r="AX57" s="117">
        <f t="shared" ca="1" si="38"/>
        <v>7027</v>
      </c>
      <c r="AY57" s="117">
        <f t="shared" ca="1" si="38"/>
        <v>0</v>
      </c>
    </row>
    <row r="58" spans="1:51" ht="20.100000000000001" hidden="1" customHeight="1">
      <c r="A58" s="254"/>
      <c r="B58" s="68" t="e">
        <f t="shared" si="17"/>
        <v>#N/A</v>
      </c>
      <c r="C58" s="89" t="e">
        <f t="shared" si="18"/>
        <v>#N/A</v>
      </c>
      <c r="D58" s="89" t="e">
        <f t="shared" si="19"/>
        <v>#N/A</v>
      </c>
      <c r="E58" s="89" t="e">
        <f t="shared" si="20"/>
        <v>#N/A</v>
      </c>
      <c r="F58" s="89" t="e">
        <f t="shared" si="21"/>
        <v>#N/A</v>
      </c>
      <c r="G58" s="89" t="e">
        <f t="shared" si="22"/>
        <v>#N/A</v>
      </c>
      <c r="H58" s="89" t="e">
        <f t="shared" si="23"/>
        <v>#N/A</v>
      </c>
      <c r="I58" s="89" t="e">
        <f t="shared" si="24"/>
        <v>#N/A</v>
      </c>
      <c r="J58" s="89" t="e">
        <f t="shared" si="25"/>
        <v>#N/A</v>
      </c>
      <c r="K58" s="94" t="e">
        <f t="shared" si="26"/>
        <v>#N/A</v>
      </c>
      <c r="L58" s="95" t="e">
        <f t="shared" si="27"/>
        <v>#N/A</v>
      </c>
      <c r="M58" s="89" t="e">
        <f t="shared" si="28"/>
        <v>#N/A</v>
      </c>
      <c r="N58" s="89" t="e">
        <f t="shared" si="29"/>
        <v>#N/A</v>
      </c>
      <c r="O58" s="89" t="e">
        <f t="shared" si="30"/>
        <v>#N/A</v>
      </c>
      <c r="P58" s="89" t="e">
        <f t="shared" si="31"/>
        <v>#N/A</v>
      </c>
      <c r="Q58" s="164"/>
      <c r="R58" s="89" t="e">
        <f t="shared" si="37"/>
        <v>#N/A</v>
      </c>
      <c r="S58" s="89" t="e">
        <f t="shared" si="33"/>
        <v>#N/A</v>
      </c>
      <c r="T58" s="89" t="e">
        <f t="shared" si="34"/>
        <v>#N/A</v>
      </c>
      <c r="W58" s="32"/>
      <c r="X58" s="59"/>
      <c r="Y58" s="101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</row>
    <row r="59" spans="1:51" ht="20.100000000000001" hidden="1" customHeight="1">
      <c r="A59" s="254"/>
      <c r="B59" s="68" t="e">
        <f t="shared" si="17"/>
        <v>#N/A</v>
      </c>
      <c r="C59" s="89" t="e">
        <f t="shared" si="18"/>
        <v>#N/A</v>
      </c>
      <c r="D59" s="89" t="e">
        <f t="shared" si="19"/>
        <v>#N/A</v>
      </c>
      <c r="E59" s="89" t="e">
        <f t="shared" si="20"/>
        <v>#N/A</v>
      </c>
      <c r="F59" s="89" t="e">
        <f t="shared" si="21"/>
        <v>#N/A</v>
      </c>
      <c r="G59" s="89" t="e">
        <f t="shared" si="22"/>
        <v>#N/A</v>
      </c>
      <c r="H59" s="89" t="e">
        <f t="shared" si="23"/>
        <v>#N/A</v>
      </c>
      <c r="I59" s="89" t="e">
        <f t="shared" si="24"/>
        <v>#N/A</v>
      </c>
      <c r="J59" s="89" t="e">
        <f t="shared" si="25"/>
        <v>#N/A</v>
      </c>
      <c r="K59" s="94" t="e">
        <f t="shared" si="26"/>
        <v>#N/A</v>
      </c>
      <c r="L59" s="95" t="e">
        <f t="shared" si="27"/>
        <v>#N/A</v>
      </c>
      <c r="M59" s="89" t="e">
        <f t="shared" si="28"/>
        <v>#N/A</v>
      </c>
      <c r="N59" s="89" t="e">
        <f t="shared" si="29"/>
        <v>#N/A</v>
      </c>
      <c r="O59" s="89" t="e">
        <f t="shared" si="30"/>
        <v>#N/A</v>
      </c>
      <c r="P59" s="89" t="e">
        <f t="shared" si="31"/>
        <v>#N/A</v>
      </c>
      <c r="Q59" s="164"/>
      <c r="R59" s="89" t="e">
        <f t="shared" si="37"/>
        <v>#N/A</v>
      </c>
      <c r="S59" s="89" t="e">
        <f t="shared" si="33"/>
        <v>#N/A</v>
      </c>
      <c r="T59" s="89" t="e">
        <f t="shared" si="34"/>
        <v>#N/A</v>
      </c>
      <c r="W59" s="32"/>
      <c r="X59" s="59"/>
      <c r="Y59" s="101" t="s">
        <v>143</v>
      </c>
      <c r="Z59" s="117">
        <f t="shared" ref="Z59:AY59" ca="1" si="39">SUMPRODUCT((INDIRECT($AA$8)=$R$6) * (INDIRECT($AA$9)=Z$45) * (INDIRECT($AD$13)))</f>
        <v>0</v>
      </c>
      <c r="AA59" s="117">
        <f t="shared" ca="1" si="39"/>
        <v>0</v>
      </c>
      <c r="AB59" s="117">
        <f t="shared" ca="1" si="39"/>
        <v>0</v>
      </c>
      <c r="AC59" s="117">
        <f t="shared" ca="1" si="39"/>
        <v>0</v>
      </c>
      <c r="AD59" s="117">
        <f t="shared" ca="1" si="39"/>
        <v>0</v>
      </c>
      <c r="AE59" s="117">
        <f t="shared" ca="1" si="39"/>
        <v>0</v>
      </c>
      <c r="AF59" s="117">
        <f t="shared" ca="1" si="39"/>
        <v>0</v>
      </c>
      <c r="AG59" s="117">
        <f t="shared" ca="1" si="39"/>
        <v>0</v>
      </c>
      <c r="AH59" s="117">
        <f t="shared" ca="1" si="39"/>
        <v>0</v>
      </c>
      <c r="AI59" s="117">
        <f t="shared" ca="1" si="39"/>
        <v>0</v>
      </c>
      <c r="AJ59" s="117">
        <f t="shared" ca="1" si="39"/>
        <v>0</v>
      </c>
      <c r="AK59" s="117">
        <f t="shared" ca="1" si="39"/>
        <v>0</v>
      </c>
      <c r="AL59" s="117">
        <f t="shared" ca="1" si="39"/>
        <v>0</v>
      </c>
      <c r="AM59" s="117">
        <f t="shared" ca="1" si="39"/>
        <v>0</v>
      </c>
      <c r="AN59" s="117">
        <f t="shared" ca="1" si="39"/>
        <v>0</v>
      </c>
      <c r="AO59" s="117">
        <f t="shared" ca="1" si="39"/>
        <v>0</v>
      </c>
      <c r="AP59" s="117">
        <f t="shared" ca="1" si="39"/>
        <v>0</v>
      </c>
      <c r="AQ59" s="117">
        <f t="shared" ca="1" si="39"/>
        <v>0</v>
      </c>
      <c r="AR59" s="117">
        <f t="shared" ca="1" si="39"/>
        <v>0</v>
      </c>
      <c r="AS59" s="117">
        <f t="shared" ca="1" si="39"/>
        <v>0</v>
      </c>
      <c r="AT59" s="117">
        <f t="shared" ca="1" si="39"/>
        <v>0</v>
      </c>
      <c r="AU59" s="117">
        <f t="shared" ca="1" si="39"/>
        <v>0</v>
      </c>
      <c r="AV59" s="117">
        <f t="shared" ca="1" si="39"/>
        <v>0</v>
      </c>
      <c r="AW59" s="117">
        <f t="shared" ca="1" si="39"/>
        <v>0</v>
      </c>
      <c r="AX59" s="117">
        <f t="shared" ca="1" si="39"/>
        <v>0</v>
      </c>
      <c r="AY59" s="117">
        <f t="shared" ca="1" si="39"/>
        <v>0</v>
      </c>
    </row>
    <row r="60" spans="1:51" ht="20.100000000000001" hidden="1" customHeight="1">
      <c r="A60" s="254"/>
      <c r="B60" s="68" t="e">
        <f t="shared" si="17"/>
        <v>#N/A</v>
      </c>
      <c r="C60" s="89" t="e">
        <f t="shared" si="18"/>
        <v>#N/A</v>
      </c>
      <c r="D60" s="89" t="e">
        <f t="shared" si="19"/>
        <v>#N/A</v>
      </c>
      <c r="E60" s="89" t="e">
        <f t="shared" si="20"/>
        <v>#N/A</v>
      </c>
      <c r="F60" s="89" t="e">
        <f t="shared" si="21"/>
        <v>#N/A</v>
      </c>
      <c r="G60" s="89" t="e">
        <f t="shared" si="22"/>
        <v>#N/A</v>
      </c>
      <c r="H60" s="89" t="e">
        <f t="shared" si="23"/>
        <v>#N/A</v>
      </c>
      <c r="I60" s="89" t="e">
        <f t="shared" si="24"/>
        <v>#N/A</v>
      </c>
      <c r="J60" s="89" t="e">
        <f t="shared" si="25"/>
        <v>#N/A</v>
      </c>
      <c r="K60" s="94" t="e">
        <f t="shared" si="26"/>
        <v>#N/A</v>
      </c>
      <c r="L60" s="95" t="e">
        <f t="shared" si="27"/>
        <v>#N/A</v>
      </c>
      <c r="M60" s="89" t="e">
        <f t="shared" si="28"/>
        <v>#N/A</v>
      </c>
      <c r="N60" s="89" t="e">
        <f t="shared" si="29"/>
        <v>#N/A</v>
      </c>
      <c r="O60" s="89" t="e">
        <f t="shared" si="30"/>
        <v>#N/A</v>
      </c>
      <c r="P60" s="89" t="e">
        <f t="shared" si="31"/>
        <v>#N/A</v>
      </c>
      <c r="Q60" s="164"/>
      <c r="R60" s="89" t="e">
        <f t="shared" si="37"/>
        <v>#N/A</v>
      </c>
      <c r="S60" s="89" t="e">
        <f t="shared" si="33"/>
        <v>#N/A</v>
      </c>
      <c r="T60" s="89" t="e">
        <f t="shared" si="34"/>
        <v>#N/A</v>
      </c>
      <c r="W60" s="32"/>
      <c r="X60" s="59"/>
      <c r="Y60" s="101" t="s">
        <v>144</v>
      </c>
      <c r="Z60" s="117">
        <f t="shared" ref="Z60:AY60" ca="1" si="40">SUMPRODUCT((INDIRECT($AA$8)=$R$6) * (INDIRECT($AA$9)=Z$45) * (INDIRECT($AD$14)))</f>
        <v>0</v>
      </c>
      <c r="AA60" s="117">
        <f t="shared" ca="1" si="40"/>
        <v>0</v>
      </c>
      <c r="AB60" s="117">
        <f t="shared" ca="1" si="40"/>
        <v>0</v>
      </c>
      <c r="AC60" s="117">
        <f t="shared" ca="1" si="40"/>
        <v>0</v>
      </c>
      <c r="AD60" s="117">
        <f t="shared" ca="1" si="40"/>
        <v>0</v>
      </c>
      <c r="AE60" s="117">
        <f t="shared" ca="1" si="40"/>
        <v>0</v>
      </c>
      <c r="AF60" s="117">
        <f t="shared" ca="1" si="40"/>
        <v>0</v>
      </c>
      <c r="AG60" s="117">
        <f t="shared" ca="1" si="40"/>
        <v>0</v>
      </c>
      <c r="AH60" s="117">
        <f t="shared" ca="1" si="40"/>
        <v>0</v>
      </c>
      <c r="AI60" s="117">
        <f t="shared" ca="1" si="40"/>
        <v>0</v>
      </c>
      <c r="AJ60" s="117">
        <f t="shared" ca="1" si="40"/>
        <v>0</v>
      </c>
      <c r="AK60" s="117">
        <f t="shared" ca="1" si="40"/>
        <v>0</v>
      </c>
      <c r="AL60" s="117">
        <f t="shared" ca="1" si="40"/>
        <v>0</v>
      </c>
      <c r="AM60" s="117">
        <f t="shared" ca="1" si="40"/>
        <v>0</v>
      </c>
      <c r="AN60" s="117">
        <f t="shared" ca="1" si="40"/>
        <v>0</v>
      </c>
      <c r="AO60" s="117">
        <f t="shared" ca="1" si="40"/>
        <v>0</v>
      </c>
      <c r="AP60" s="117">
        <f t="shared" ca="1" si="40"/>
        <v>0</v>
      </c>
      <c r="AQ60" s="117">
        <f t="shared" ca="1" si="40"/>
        <v>0</v>
      </c>
      <c r="AR60" s="117">
        <f t="shared" ca="1" si="40"/>
        <v>0</v>
      </c>
      <c r="AS60" s="117">
        <f t="shared" ca="1" si="40"/>
        <v>0</v>
      </c>
      <c r="AT60" s="117">
        <f t="shared" ca="1" si="40"/>
        <v>0</v>
      </c>
      <c r="AU60" s="117">
        <f t="shared" ca="1" si="40"/>
        <v>0</v>
      </c>
      <c r="AV60" s="117">
        <f t="shared" ca="1" si="40"/>
        <v>0</v>
      </c>
      <c r="AW60" s="117">
        <f t="shared" ca="1" si="40"/>
        <v>0</v>
      </c>
      <c r="AX60" s="117">
        <f t="shared" ca="1" si="40"/>
        <v>0</v>
      </c>
      <c r="AY60" s="117">
        <f t="shared" ca="1" si="40"/>
        <v>0</v>
      </c>
    </row>
    <row r="61" spans="1:51" ht="20.100000000000001" hidden="1" customHeight="1">
      <c r="A61" s="254"/>
      <c r="B61" s="68" t="e">
        <f t="shared" si="17"/>
        <v>#N/A</v>
      </c>
      <c r="C61" s="89" t="e">
        <f t="shared" si="18"/>
        <v>#N/A</v>
      </c>
      <c r="D61" s="89" t="e">
        <f t="shared" si="19"/>
        <v>#N/A</v>
      </c>
      <c r="E61" s="89" t="e">
        <f t="shared" si="20"/>
        <v>#N/A</v>
      </c>
      <c r="F61" s="89" t="e">
        <f t="shared" si="21"/>
        <v>#N/A</v>
      </c>
      <c r="G61" s="89" t="e">
        <f t="shared" si="22"/>
        <v>#N/A</v>
      </c>
      <c r="H61" s="89" t="e">
        <f t="shared" si="23"/>
        <v>#N/A</v>
      </c>
      <c r="I61" s="89" t="e">
        <f t="shared" si="24"/>
        <v>#N/A</v>
      </c>
      <c r="J61" s="89" t="e">
        <f t="shared" si="25"/>
        <v>#N/A</v>
      </c>
      <c r="K61" s="94" t="e">
        <f t="shared" si="26"/>
        <v>#N/A</v>
      </c>
      <c r="L61" s="95" t="e">
        <f t="shared" si="27"/>
        <v>#N/A</v>
      </c>
      <c r="M61" s="89" t="e">
        <f t="shared" si="28"/>
        <v>#N/A</v>
      </c>
      <c r="N61" s="89" t="e">
        <f t="shared" si="29"/>
        <v>#N/A</v>
      </c>
      <c r="O61" s="89" t="e">
        <f t="shared" si="30"/>
        <v>#N/A</v>
      </c>
      <c r="P61" s="89" t="e">
        <f t="shared" si="31"/>
        <v>#N/A</v>
      </c>
      <c r="Q61" s="164"/>
      <c r="R61" s="89" t="e">
        <f t="shared" si="37"/>
        <v>#N/A</v>
      </c>
      <c r="S61" s="89" t="e">
        <f t="shared" si="33"/>
        <v>#N/A</v>
      </c>
      <c r="T61" s="89" t="e">
        <f t="shared" si="34"/>
        <v>#N/A</v>
      </c>
      <c r="W61" s="32"/>
      <c r="X61" s="59"/>
      <c r="Y61" s="101" t="s">
        <v>145</v>
      </c>
      <c r="Z61" s="117">
        <f t="shared" ref="Z61:AY61" ca="1" si="41">SUMPRODUCT((INDIRECT($AA$8)=$R$6) * (INDIRECT($AA$9)=Z$45) * (INDIRECT($AD$15)))</f>
        <v>0</v>
      </c>
      <c r="AA61" s="117">
        <f t="shared" ca="1" si="41"/>
        <v>0</v>
      </c>
      <c r="AB61" s="117">
        <f t="shared" ca="1" si="41"/>
        <v>0</v>
      </c>
      <c r="AC61" s="117">
        <f t="shared" ca="1" si="41"/>
        <v>0</v>
      </c>
      <c r="AD61" s="117">
        <f t="shared" ca="1" si="41"/>
        <v>0</v>
      </c>
      <c r="AE61" s="117">
        <f t="shared" ca="1" si="41"/>
        <v>0</v>
      </c>
      <c r="AF61" s="117">
        <f t="shared" ca="1" si="41"/>
        <v>0</v>
      </c>
      <c r="AG61" s="117">
        <f t="shared" ca="1" si="41"/>
        <v>0</v>
      </c>
      <c r="AH61" s="117">
        <f t="shared" ca="1" si="41"/>
        <v>0</v>
      </c>
      <c r="AI61" s="117">
        <f t="shared" ca="1" si="41"/>
        <v>0</v>
      </c>
      <c r="AJ61" s="117">
        <f t="shared" ca="1" si="41"/>
        <v>0</v>
      </c>
      <c r="AK61" s="117">
        <f t="shared" ca="1" si="41"/>
        <v>0</v>
      </c>
      <c r="AL61" s="117">
        <f t="shared" ca="1" si="41"/>
        <v>0</v>
      </c>
      <c r="AM61" s="117">
        <f t="shared" ca="1" si="41"/>
        <v>0</v>
      </c>
      <c r="AN61" s="117">
        <f t="shared" ca="1" si="41"/>
        <v>0</v>
      </c>
      <c r="AO61" s="117">
        <f t="shared" ca="1" si="41"/>
        <v>0</v>
      </c>
      <c r="AP61" s="117">
        <f t="shared" ca="1" si="41"/>
        <v>0</v>
      </c>
      <c r="AQ61" s="117">
        <f t="shared" ca="1" si="41"/>
        <v>0</v>
      </c>
      <c r="AR61" s="117">
        <f t="shared" ca="1" si="41"/>
        <v>0</v>
      </c>
      <c r="AS61" s="117">
        <f t="shared" ca="1" si="41"/>
        <v>0</v>
      </c>
      <c r="AT61" s="117">
        <f t="shared" ca="1" si="41"/>
        <v>0</v>
      </c>
      <c r="AU61" s="117">
        <f t="shared" ca="1" si="41"/>
        <v>0</v>
      </c>
      <c r="AV61" s="117">
        <f t="shared" ca="1" si="41"/>
        <v>0</v>
      </c>
      <c r="AW61" s="117">
        <f t="shared" ca="1" si="41"/>
        <v>0</v>
      </c>
      <c r="AX61" s="117">
        <f t="shared" ca="1" si="41"/>
        <v>0</v>
      </c>
      <c r="AY61" s="117">
        <f t="shared" ca="1" si="41"/>
        <v>0</v>
      </c>
    </row>
    <row r="62" spans="1:51" ht="20.100000000000001" hidden="1" customHeight="1">
      <c r="A62" s="254"/>
      <c r="B62" s="68" t="e">
        <f t="shared" si="17"/>
        <v>#N/A</v>
      </c>
      <c r="C62" s="89" t="e">
        <f t="shared" si="18"/>
        <v>#N/A</v>
      </c>
      <c r="D62" s="89" t="e">
        <f t="shared" si="19"/>
        <v>#N/A</v>
      </c>
      <c r="E62" s="89" t="e">
        <f t="shared" si="20"/>
        <v>#N/A</v>
      </c>
      <c r="F62" s="89" t="e">
        <f t="shared" si="21"/>
        <v>#N/A</v>
      </c>
      <c r="G62" s="89" t="e">
        <f t="shared" si="22"/>
        <v>#N/A</v>
      </c>
      <c r="H62" s="89" t="e">
        <f t="shared" si="23"/>
        <v>#N/A</v>
      </c>
      <c r="I62" s="89" t="e">
        <f t="shared" si="24"/>
        <v>#N/A</v>
      </c>
      <c r="J62" s="89" t="e">
        <f t="shared" si="25"/>
        <v>#N/A</v>
      </c>
      <c r="K62" s="94" t="e">
        <f t="shared" si="26"/>
        <v>#N/A</v>
      </c>
      <c r="L62" s="95" t="e">
        <f t="shared" si="27"/>
        <v>#N/A</v>
      </c>
      <c r="M62" s="89" t="e">
        <f t="shared" si="28"/>
        <v>#N/A</v>
      </c>
      <c r="N62" s="89" t="e">
        <f t="shared" si="29"/>
        <v>#N/A</v>
      </c>
      <c r="O62" s="89" t="e">
        <f t="shared" si="30"/>
        <v>#N/A</v>
      </c>
      <c r="P62" s="89" t="e">
        <f t="shared" si="31"/>
        <v>#N/A</v>
      </c>
      <c r="Q62" s="164"/>
      <c r="R62" s="89" t="e">
        <f t="shared" si="37"/>
        <v>#N/A</v>
      </c>
      <c r="S62" s="89" t="e">
        <f t="shared" si="33"/>
        <v>#N/A</v>
      </c>
      <c r="T62" s="89" t="e">
        <f t="shared" si="34"/>
        <v>#N/A</v>
      </c>
      <c r="W62" s="32"/>
      <c r="X62" s="59"/>
      <c r="Y62" s="102" t="s">
        <v>13</v>
      </c>
      <c r="Z62" s="117">
        <f t="shared" ref="Z62:AY62" ca="1" si="42">SUMPRODUCT((INDIRECT($AA$8)=$R$6) * (INDIRECT($AA$9)=Z$45) * (INDIRECT($AD$16)))</f>
        <v>0</v>
      </c>
      <c r="AA62" s="117">
        <f t="shared" ca="1" si="42"/>
        <v>0</v>
      </c>
      <c r="AB62" s="117">
        <f t="shared" ca="1" si="42"/>
        <v>0</v>
      </c>
      <c r="AC62" s="117">
        <f t="shared" ca="1" si="42"/>
        <v>0</v>
      </c>
      <c r="AD62" s="117">
        <f t="shared" ca="1" si="42"/>
        <v>0</v>
      </c>
      <c r="AE62" s="117">
        <f t="shared" ca="1" si="42"/>
        <v>0</v>
      </c>
      <c r="AF62" s="117">
        <f t="shared" ca="1" si="42"/>
        <v>0</v>
      </c>
      <c r="AG62" s="117">
        <f t="shared" ca="1" si="42"/>
        <v>0</v>
      </c>
      <c r="AH62" s="117">
        <f t="shared" ca="1" si="42"/>
        <v>0</v>
      </c>
      <c r="AI62" s="117">
        <f t="shared" ca="1" si="42"/>
        <v>0</v>
      </c>
      <c r="AJ62" s="117">
        <f t="shared" ca="1" si="42"/>
        <v>0</v>
      </c>
      <c r="AK62" s="117">
        <f t="shared" ca="1" si="42"/>
        <v>0</v>
      </c>
      <c r="AL62" s="117">
        <f t="shared" ca="1" si="42"/>
        <v>0</v>
      </c>
      <c r="AM62" s="117">
        <f t="shared" ca="1" si="42"/>
        <v>0</v>
      </c>
      <c r="AN62" s="117">
        <f t="shared" ca="1" si="42"/>
        <v>0</v>
      </c>
      <c r="AO62" s="117">
        <f t="shared" ca="1" si="42"/>
        <v>0</v>
      </c>
      <c r="AP62" s="117">
        <f t="shared" ca="1" si="42"/>
        <v>0</v>
      </c>
      <c r="AQ62" s="117">
        <f t="shared" ca="1" si="42"/>
        <v>0</v>
      </c>
      <c r="AR62" s="117">
        <f t="shared" ca="1" si="42"/>
        <v>0</v>
      </c>
      <c r="AS62" s="117">
        <f t="shared" ca="1" si="42"/>
        <v>0</v>
      </c>
      <c r="AT62" s="117">
        <f t="shared" ca="1" si="42"/>
        <v>0</v>
      </c>
      <c r="AU62" s="117">
        <f t="shared" ca="1" si="42"/>
        <v>0</v>
      </c>
      <c r="AV62" s="117">
        <f t="shared" ca="1" si="42"/>
        <v>0</v>
      </c>
      <c r="AW62" s="117">
        <f t="shared" ca="1" si="42"/>
        <v>0</v>
      </c>
      <c r="AX62" s="117">
        <f t="shared" ca="1" si="42"/>
        <v>0</v>
      </c>
      <c r="AY62" s="117">
        <f t="shared" ca="1" si="42"/>
        <v>0</v>
      </c>
    </row>
    <row r="63" spans="1:51" ht="20.100000000000001" hidden="1" customHeight="1">
      <c r="A63" s="254"/>
      <c r="B63" s="68" t="e">
        <f t="shared" si="17"/>
        <v>#N/A</v>
      </c>
      <c r="C63" s="89" t="e">
        <f t="shared" si="18"/>
        <v>#N/A</v>
      </c>
      <c r="D63" s="89" t="e">
        <f t="shared" si="19"/>
        <v>#N/A</v>
      </c>
      <c r="E63" s="89" t="e">
        <f t="shared" si="20"/>
        <v>#N/A</v>
      </c>
      <c r="F63" s="89" t="e">
        <f t="shared" si="21"/>
        <v>#N/A</v>
      </c>
      <c r="G63" s="89" t="e">
        <f t="shared" si="22"/>
        <v>#N/A</v>
      </c>
      <c r="H63" s="89" t="e">
        <f t="shared" si="23"/>
        <v>#N/A</v>
      </c>
      <c r="I63" s="89" t="e">
        <f t="shared" si="24"/>
        <v>#N/A</v>
      </c>
      <c r="J63" s="89" t="e">
        <f t="shared" si="25"/>
        <v>#N/A</v>
      </c>
      <c r="K63" s="94" t="e">
        <f t="shared" si="26"/>
        <v>#N/A</v>
      </c>
      <c r="L63" s="95" t="e">
        <f t="shared" si="27"/>
        <v>#N/A</v>
      </c>
      <c r="M63" s="89" t="e">
        <f t="shared" si="28"/>
        <v>#N/A</v>
      </c>
      <c r="N63" s="89" t="e">
        <f t="shared" si="29"/>
        <v>#N/A</v>
      </c>
      <c r="O63" s="89" t="e">
        <f t="shared" si="30"/>
        <v>#N/A</v>
      </c>
      <c r="P63" s="89" t="e">
        <f t="shared" si="31"/>
        <v>#N/A</v>
      </c>
      <c r="Q63" s="164"/>
      <c r="R63" s="89" t="e">
        <f t="shared" si="37"/>
        <v>#N/A</v>
      </c>
      <c r="S63" s="89" t="e">
        <f t="shared" si="33"/>
        <v>#N/A</v>
      </c>
      <c r="T63" s="89" t="e">
        <f t="shared" si="34"/>
        <v>#N/A</v>
      </c>
      <c r="W63" s="32"/>
      <c r="X63" s="59"/>
      <c r="Y63" s="101" t="s">
        <v>0</v>
      </c>
      <c r="Z63" s="117">
        <f t="shared" ref="Z63:AY63" ca="1" si="43">SUMPRODUCT((INDIRECT($AA$8)=$R$6) * (INDIRECT($AA$9)=Z$45) * (INDIRECT($AD$17)))</f>
        <v>0</v>
      </c>
      <c r="AA63" s="117">
        <f t="shared" ca="1" si="43"/>
        <v>0</v>
      </c>
      <c r="AB63" s="117">
        <f t="shared" ca="1" si="43"/>
        <v>0</v>
      </c>
      <c r="AC63" s="117">
        <f t="shared" ca="1" si="43"/>
        <v>0</v>
      </c>
      <c r="AD63" s="117">
        <f t="shared" ca="1" si="43"/>
        <v>0</v>
      </c>
      <c r="AE63" s="117">
        <f t="shared" ca="1" si="43"/>
        <v>0</v>
      </c>
      <c r="AF63" s="117">
        <f t="shared" ca="1" si="43"/>
        <v>0</v>
      </c>
      <c r="AG63" s="117">
        <f t="shared" ca="1" si="43"/>
        <v>0</v>
      </c>
      <c r="AH63" s="117">
        <f t="shared" ca="1" si="43"/>
        <v>0</v>
      </c>
      <c r="AI63" s="117">
        <f t="shared" ca="1" si="43"/>
        <v>0</v>
      </c>
      <c r="AJ63" s="117">
        <f t="shared" ca="1" si="43"/>
        <v>0</v>
      </c>
      <c r="AK63" s="117">
        <f t="shared" ca="1" si="43"/>
        <v>0</v>
      </c>
      <c r="AL63" s="117">
        <f t="shared" ca="1" si="43"/>
        <v>0</v>
      </c>
      <c r="AM63" s="117">
        <f t="shared" ca="1" si="43"/>
        <v>0</v>
      </c>
      <c r="AN63" s="117">
        <f t="shared" ca="1" si="43"/>
        <v>0</v>
      </c>
      <c r="AO63" s="117">
        <f t="shared" ca="1" si="43"/>
        <v>0</v>
      </c>
      <c r="AP63" s="117">
        <f t="shared" ca="1" si="43"/>
        <v>0</v>
      </c>
      <c r="AQ63" s="117">
        <f t="shared" ca="1" si="43"/>
        <v>0</v>
      </c>
      <c r="AR63" s="117">
        <f t="shared" ca="1" si="43"/>
        <v>0</v>
      </c>
      <c r="AS63" s="117">
        <f t="shared" ca="1" si="43"/>
        <v>0</v>
      </c>
      <c r="AT63" s="117">
        <f t="shared" ca="1" si="43"/>
        <v>0</v>
      </c>
      <c r="AU63" s="117">
        <f t="shared" ca="1" si="43"/>
        <v>0</v>
      </c>
      <c r="AV63" s="117">
        <f t="shared" ca="1" si="43"/>
        <v>0</v>
      </c>
      <c r="AW63" s="117">
        <f t="shared" ca="1" si="43"/>
        <v>0</v>
      </c>
      <c r="AX63" s="117">
        <f t="shared" ca="1" si="43"/>
        <v>0</v>
      </c>
      <c r="AY63" s="117">
        <f t="shared" ca="1" si="43"/>
        <v>0</v>
      </c>
    </row>
    <row r="64" spans="1:51" ht="20.100000000000001" hidden="1" customHeight="1">
      <c r="A64" s="254"/>
      <c r="B64" s="68" t="e">
        <f t="shared" si="17"/>
        <v>#N/A</v>
      </c>
      <c r="C64" s="89" t="e">
        <f t="shared" si="18"/>
        <v>#N/A</v>
      </c>
      <c r="D64" s="89" t="e">
        <f t="shared" si="19"/>
        <v>#N/A</v>
      </c>
      <c r="E64" s="89" t="e">
        <f t="shared" si="20"/>
        <v>#N/A</v>
      </c>
      <c r="F64" s="89" t="e">
        <f t="shared" si="21"/>
        <v>#N/A</v>
      </c>
      <c r="G64" s="89" t="e">
        <f t="shared" si="22"/>
        <v>#N/A</v>
      </c>
      <c r="H64" s="89" t="e">
        <f t="shared" si="23"/>
        <v>#N/A</v>
      </c>
      <c r="I64" s="89" t="e">
        <f t="shared" si="24"/>
        <v>#N/A</v>
      </c>
      <c r="J64" s="89" t="e">
        <f t="shared" si="25"/>
        <v>#N/A</v>
      </c>
      <c r="K64" s="94" t="e">
        <f t="shared" si="26"/>
        <v>#N/A</v>
      </c>
      <c r="L64" s="95" t="e">
        <f t="shared" si="27"/>
        <v>#N/A</v>
      </c>
      <c r="M64" s="89" t="e">
        <f t="shared" si="28"/>
        <v>#N/A</v>
      </c>
      <c r="N64" s="89" t="e">
        <f t="shared" si="29"/>
        <v>#N/A</v>
      </c>
      <c r="O64" s="89" t="e">
        <f t="shared" si="30"/>
        <v>#N/A</v>
      </c>
      <c r="P64" s="89" t="e">
        <f t="shared" si="31"/>
        <v>#N/A</v>
      </c>
      <c r="Q64" s="164"/>
      <c r="R64" s="89" t="e">
        <f t="shared" si="37"/>
        <v>#N/A</v>
      </c>
      <c r="S64" s="89" t="e">
        <f t="shared" si="33"/>
        <v>#N/A</v>
      </c>
      <c r="T64" s="89" t="e">
        <f t="shared" si="34"/>
        <v>#N/A</v>
      </c>
      <c r="W64" s="32"/>
      <c r="X64" s="59"/>
      <c r="Y64" s="102" t="s">
        <v>170</v>
      </c>
      <c r="Z64" s="120">
        <f t="shared" ref="Z64:AY64" ca="1" si="44">SUM(Z$56:Z$63)</f>
        <v>3514</v>
      </c>
      <c r="AA64" s="120">
        <f t="shared" ca="1" si="44"/>
        <v>5622</v>
      </c>
      <c r="AB64" s="120">
        <f t="shared" ca="1" si="44"/>
        <v>5622</v>
      </c>
      <c r="AC64" s="120">
        <f t="shared" ca="1" si="44"/>
        <v>9662</v>
      </c>
      <c r="AD64" s="120">
        <f t="shared" ca="1" si="44"/>
        <v>9662</v>
      </c>
      <c r="AE64" s="120">
        <f t="shared" ca="1" si="44"/>
        <v>9662</v>
      </c>
      <c r="AF64" s="120">
        <f t="shared" ca="1" si="44"/>
        <v>2108</v>
      </c>
      <c r="AG64" s="120">
        <f t="shared" ca="1" si="44"/>
        <v>2108</v>
      </c>
      <c r="AH64" s="120">
        <f t="shared" ca="1" si="44"/>
        <v>2108</v>
      </c>
      <c r="AI64" s="120">
        <f t="shared" ca="1" si="44"/>
        <v>2108</v>
      </c>
      <c r="AJ64" s="120">
        <f t="shared" ca="1" si="44"/>
        <v>5973</v>
      </c>
      <c r="AK64" s="120">
        <f t="shared" ca="1" si="44"/>
        <v>5973</v>
      </c>
      <c r="AL64" s="120">
        <f t="shared" ca="1" si="44"/>
        <v>5973</v>
      </c>
      <c r="AM64" s="120">
        <f t="shared" ca="1" si="44"/>
        <v>7027</v>
      </c>
      <c r="AN64" s="120">
        <f t="shared" ca="1" si="44"/>
        <v>7027</v>
      </c>
      <c r="AO64" s="120">
        <f t="shared" ca="1" si="44"/>
        <v>7027</v>
      </c>
      <c r="AP64" s="120">
        <f t="shared" ca="1" si="44"/>
        <v>7027</v>
      </c>
      <c r="AQ64" s="120">
        <f t="shared" ca="1" si="44"/>
        <v>7027</v>
      </c>
      <c r="AR64" s="120">
        <f t="shared" ca="1" si="44"/>
        <v>7027</v>
      </c>
      <c r="AS64" s="120">
        <f t="shared" ca="1" si="44"/>
        <v>7027</v>
      </c>
      <c r="AT64" s="120">
        <f t="shared" ca="1" si="44"/>
        <v>7027</v>
      </c>
      <c r="AU64" s="120">
        <f t="shared" ca="1" si="44"/>
        <v>7027</v>
      </c>
      <c r="AV64" s="120">
        <f t="shared" ca="1" si="44"/>
        <v>7027</v>
      </c>
      <c r="AW64" s="120">
        <f t="shared" ca="1" si="44"/>
        <v>7027</v>
      </c>
      <c r="AX64" s="120">
        <f t="shared" ca="1" si="44"/>
        <v>7027</v>
      </c>
      <c r="AY64" s="120">
        <f t="shared" ca="1" si="44"/>
        <v>0</v>
      </c>
    </row>
    <row r="65" spans="1:51" ht="20.100000000000001" hidden="1" customHeight="1">
      <c r="A65" s="254"/>
      <c r="B65" s="68" t="e">
        <f t="shared" si="17"/>
        <v>#N/A</v>
      </c>
      <c r="C65" s="89" t="e">
        <f t="shared" si="18"/>
        <v>#N/A</v>
      </c>
      <c r="D65" s="89" t="e">
        <f t="shared" si="19"/>
        <v>#N/A</v>
      </c>
      <c r="E65" s="89" t="e">
        <f t="shared" si="20"/>
        <v>#N/A</v>
      </c>
      <c r="F65" s="89" t="e">
        <f t="shared" si="21"/>
        <v>#N/A</v>
      </c>
      <c r="G65" s="89" t="e">
        <f t="shared" si="22"/>
        <v>#N/A</v>
      </c>
      <c r="H65" s="89" t="e">
        <f t="shared" si="23"/>
        <v>#N/A</v>
      </c>
      <c r="I65" s="89" t="e">
        <f t="shared" si="24"/>
        <v>#N/A</v>
      </c>
      <c r="J65" s="89" t="e">
        <f t="shared" si="25"/>
        <v>#N/A</v>
      </c>
      <c r="K65" s="94" t="e">
        <f t="shared" si="26"/>
        <v>#N/A</v>
      </c>
      <c r="L65" s="95" t="e">
        <f t="shared" si="27"/>
        <v>#N/A</v>
      </c>
      <c r="M65" s="89" t="e">
        <f t="shared" si="28"/>
        <v>#N/A</v>
      </c>
      <c r="N65" s="89" t="e">
        <f t="shared" si="29"/>
        <v>#N/A</v>
      </c>
      <c r="O65" s="89" t="e">
        <f t="shared" si="30"/>
        <v>#N/A</v>
      </c>
      <c r="P65" s="89" t="e">
        <f t="shared" si="31"/>
        <v>#N/A</v>
      </c>
      <c r="Q65" s="164"/>
      <c r="R65" s="89" t="e">
        <f t="shared" si="37"/>
        <v>#N/A</v>
      </c>
      <c r="S65" s="89" t="e">
        <f t="shared" si="33"/>
        <v>#N/A</v>
      </c>
      <c r="T65" s="89" t="e">
        <f t="shared" si="34"/>
        <v>#N/A</v>
      </c>
      <c r="W65" s="32"/>
      <c r="X65" s="60"/>
      <c r="Y65" s="104" t="s">
        <v>173</v>
      </c>
      <c r="Z65" s="119">
        <f t="shared" ref="Z65:AY65" ca="1" si="45">SUM(Z$56:Z$62)</f>
        <v>3514</v>
      </c>
      <c r="AA65" s="119">
        <f t="shared" ca="1" si="45"/>
        <v>5622</v>
      </c>
      <c r="AB65" s="119">
        <f t="shared" ca="1" si="45"/>
        <v>5622</v>
      </c>
      <c r="AC65" s="119">
        <f t="shared" ca="1" si="45"/>
        <v>9662</v>
      </c>
      <c r="AD65" s="119">
        <f t="shared" ca="1" si="45"/>
        <v>9662</v>
      </c>
      <c r="AE65" s="119">
        <f t="shared" ca="1" si="45"/>
        <v>9662</v>
      </c>
      <c r="AF65" s="119">
        <f t="shared" ca="1" si="45"/>
        <v>2108</v>
      </c>
      <c r="AG65" s="119">
        <f t="shared" ca="1" si="45"/>
        <v>2108</v>
      </c>
      <c r="AH65" s="119">
        <f t="shared" ca="1" si="45"/>
        <v>2108</v>
      </c>
      <c r="AI65" s="119">
        <f t="shared" ca="1" si="45"/>
        <v>2108</v>
      </c>
      <c r="AJ65" s="119">
        <f t="shared" ca="1" si="45"/>
        <v>5973</v>
      </c>
      <c r="AK65" s="119">
        <f t="shared" ca="1" si="45"/>
        <v>5973</v>
      </c>
      <c r="AL65" s="119">
        <f t="shared" ca="1" si="45"/>
        <v>5973</v>
      </c>
      <c r="AM65" s="119">
        <f t="shared" ca="1" si="45"/>
        <v>7027</v>
      </c>
      <c r="AN65" s="119">
        <f t="shared" ca="1" si="45"/>
        <v>7027</v>
      </c>
      <c r="AO65" s="119">
        <f t="shared" ca="1" si="45"/>
        <v>7027</v>
      </c>
      <c r="AP65" s="119">
        <f t="shared" ca="1" si="45"/>
        <v>7027</v>
      </c>
      <c r="AQ65" s="119">
        <f t="shared" ca="1" si="45"/>
        <v>7027</v>
      </c>
      <c r="AR65" s="119">
        <f t="shared" ca="1" si="45"/>
        <v>7027</v>
      </c>
      <c r="AS65" s="119">
        <f t="shared" ca="1" si="45"/>
        <v>7027</v>
      </c>
      <c r="AT65" s="119">
        <f t="shared" ca="1" si="45"/>
        <v>7027</v>
      </c>
      <c r="AU65" s="119">
        <f t="shared" ca="1" si="45"/>
        <v>7027</v>
      </c>
      <c r="AV65" s="119">
        <f t="shared" ca="1" si="45"/>
        <v>7027</v>
      </c>
      <c r="AW65" s="119">
        <f t="shared" ca="1" si="45"/>
        <v>7027</v>
      </c>
      <c r="AX65" s="119">
        <f t="shared" ca="1" si="45"/>
        <v>7027</v>
      </c>
      <c r="AY65" s="119">
        <f t="shared" ca="1" si="45"/>
        <v>0</v>
      </c>
    </row>
    <row r="66" spans="1:51" ht="20.100000000000001" hidden="1" customHeight="1">
      <c r="A66" s="254"/>
      <c r="B66" s="68" t="e">
        <f t="shared" si="17"/>
        <v>#N/A</v>
      </c>
      <c r="C66" s="89" t="e">
        <f t="shared" si="18"/>
        <v>#N/A</v>
      </c>
      <c r="D66" s="89" t="e">
        <f t="shared" si="19"/>
        <v>#N/A</v>
      </c>
      <c r="E66" s="89" t="e">
        <f t="shared" si="20"/>
        <v>#N/A</v>
      </c>
      <c r="F66" s="89" t="e">
        <f t="shared" si="21"/>
        <v>#N/A</v>
      </c>
      <c r="G66" s="89" t="e">
        <f t="shared" si="22"/>
        <v>#N/A</v>
      </c>
      <c r="H66" s="89" t="e">
        <f t="shared" si="23"/>
        <v>#N/A</v>
      </c>
      <c r="I66" s="89" t="e">
        <f t="shared" si="24"/>
        <v>#N/A</v>
      </c>
      <c r="J66" s="89" t="e">
        <f t="shared" si="25"/>
        <v>#N/A</v>
      </c>
      <c r="K66" s="94" t="e">
        <f t="shared" si="26"/>
        <v>#N/A</v>
      </c>
      <c r="L66" s="95" t="e">
        <f t="shared" si="27"/>
        <v>#N/A</v>
      </c>
      <c r="M66" s="89" t="e">
        <f t="shared" si="28"/>
        <v>#N/A</v>
      </c>
      <c r="N66" s="89" t="e">
        <f t="shared" si="29"/>
        <v>#N/A</v>
      </c>
      <c r="O66" s="89" t="e">
        <f t="shared" si="30"/>
        <v>#N/A</v>
      </c>
      <c r="P66" s="89" t="e">
        <f t="shared" si="31"/>
        <v>#N/A</v>
      </c>
      <c r="Q66" s="164"/>
      <c r="R66" s="89" t="e">
        <f t="shared" si="37"/>
        <v>#N/A</v>
      </c>
      <c r="S66" s="89" t="e">
        <f t="shared" si="33"/>
        <v>#N/A</v>
      </c>
      <c r="T66" s="89" t="e">
        <f t="shared" si="34"/>
        <v>#N/A</v>
      </c>
      <c r="W66" s="32"/>
      <c r="X66" s="61" t="s">
        <v>64</v>
      </c>
      <c r="Y66" s="100" t="s">
        <v>141</v>
      </c>
      <c r="Z66" s="116">
        <f t="shared" ref="Z66:AY66" ca="1" si="46">SUMPRODUCT((INDIRECT($AA$8)=$R$6) * (INDIRECT($AA$9)=Z$45) * (INDIRECT($AG$11)))</f>
        <v>0</v>
      </c>
      <c r="AA66" s="116">
        <f t="shared" ca="1" si="46"/>
        <v>0</v>
      </c>
      <c r="AB66" s="116">
        <f t="shared" ca="1" si="46"/>
        <v>0</v>
      </c>
      <c r="AC66" s="116">
        <f t="shared" ca="1" si="46"/>
        <v>0</v>
      </c>
      <c r="AD66" s="116">
        <f t="shared" ca="1" si="46"/>
        <v>0</v>
      </c>
      <c r="AE66" s="116">
        <f t="shared" ca="1" si="46"/>
        <v>0</v>
      </c>
      <c r="AF66" s="116">
        <f t="shared" ca="1" si="46"/>
        <v>0</v>
      </c>
      <c r="AG66" s="116">
        <f t="shared" ca="1" si="46"/>
        <v>0</v>
      </c>
      <c r="AH66" s="116">
        <f t="shared" ca="1" si="46"/>
        <v>0</v>
      </c>
      <c r="AI66" s="116">
        <f t="shared" ca="1" si="46"/>
        <v>0</v>
      </c>
      <c r="AJ66" s="116">
        <f t="shared" ca="1" si="46"/>
        <v>0</v>
      </c>
      <c r="AK66" s="116">
        <f t="shared" ca="1" si="46"/>
        <v>0</v>
      </c>
      <c r="AL66" s="116">
        <f t="shared" ca="1" si="46"/>
        <v>0</v>
      </c>
      <c r="AM66" s="116">
        <f t="shared" ca="1" si="46"/>
        <v>0</v>
      </c>
      <c r="AN66" s="116">
        <f t="shared" ca="1" si="46"/>
        <v>0</v>
      </c>
      <c r="AO66" s="116">
        <f t="shared" ca="1" si="46"/>
        <v>0</v>
      </c>
      <c r="AP66" s="116">
        <f t="shared" ca="1" si="46"/>
        <v>0</v>
      </c>
      <c r="AQ66" s="116">
        <f t="shared" ca="1" si="46"/>
        <v>0</v>
      </c>
      <c r="AR66" s="116">
        <f t="shared" ca="1" si="46"/>
        <v>0</v>
      </c>
      <c r="AS66" s="116">
        <f t="shared" ca="1" si="46"/>
        <v>0</v>
      </c>
      <c r="AT66" s="116">
        <f t="shared" ca="1" si="46"/>
        <v>0</v>
      </c>
      <c r="AU66" s="116">
        <f t="shared" ca="1" si="46"/>
        <v>0</v>
      </c>
      <c r="AV66" s="116">
        <f t="shared" ca="1" si="46"/>
        <v>0</v>
      </c>
      <c r="AW66" s="116">
        <f t="shared" ca="1" si="46"/>
        <v>0</v>
      </c>
      <c r="AX66" s="116">
        <f t="shared" ca="1" si="46"/>
        <v>0</v>
      </c>
      <c r="AY66" s="116">
        <f t="shared" ca="1" si="46"/>
        <v>0</v>
      </c>
    </row>
    <row r="67" spans="1:51" ht="20.100000000000001" hidden="1" customHeight="1">
      <c r="A67" s="254"/>
      <c r="B67" s="68" t="e">
        <f t="shared" si="17"/>
        <v>#N/A</v>
      </c>
      <c r="C67" s="89" t="e">
        <f t="shared" si="18"/>
        <v>#N/A</v>
      </c>
      <c r="D67" s="89" t="e">
        <f t="shared" si="19"/>
        <v>#N/A</v>
      </c>
      <c r="E67" s="89" t="e">
        <f t="shared" si="20"/>
        <v>#N/A</v>
      </c>
      <c r="F67" s="89" t="e">
        <f t="shared" si="21"/>
        <v>#N/A</v>
      </c>
      <c r="G67" s="89" t="e">
        <f t="shared" si="22"/>
        <v>#N/A</v>
      </c>
      <c r="H67" s="89" t="e">
        <f t="shared" si="23"/>
        <v>#N/A</v>
      </c>
      <c r="I67" s="89" t="e">
        <f t="shared" si="24"/>
        <v>#N/A</v>
      </c>
      <c r="J67" s="89" t="e">
        <f t="shared" si="25"/>
        <v>#N/A</v>
      </c>
      <c r="K67" s="94" t="e">
        <f t="shared" si="26"/>
        <v>#N/A</v>
      </c>
      <c r="L67" s="95" t="e">
        <f t="shared" si="27"/>
        <v>#N/A</v>
      </c>
      <c r="M67" s="89" t="e">
        <f t="shared" si="28"/>
        <v>#N/A</v>
      </c>
      <c r="N67" s="89" t="e">
        <f t="shared" si="29"/>
        <v>#N/A</v>
      </c>
      <c r="O67" s="89" t="e">
        <f t="shared" si="30"/>
        <v>#N/A</v>
      </c>
      <c r="P67" s="89" t="e">
        <f t="shared" si="31"/>
        <v>#N/A</v>
      </c>
      <c r="Q67" s="164"/>
      <c r="R67" s="89" t="e">
        <f t="shared" si="37"/>
        <v>#N/A</v>
      </c>
      <c r="S67" s="89" t="e">
        <f t="shared" si="33"/>
        <v>#N/A</v>
      </c>
      <c r="T67" s="89" t="e">
        <f t="shared" si="34"/>
        <v>#N/A</v>
      </c>
      <c r="W67" s="32"/>
      <c r="X67" s="62"/>
      <c r="Y67" s="101" t="s">
        <v>142</v>
      </c>
      <c r="Z67" s="117">
        <f t="shared" ref="Z67:AY67" ca="1" si="47">SUMPRODUCT((INDIRECT($AA$8)=$R$6) * (INDIRECT($AA$9)=Z$45) * (INDIRECT($AG$12)))</f>
        <v>1366</v>
      </c>
      <c r="AA67" s="117">
        <f t="shared" ca="1" si="47"/>
        <v>3420</v>
      </c>
      <c r="AB67" s="117">
        <f t="shared" ca="1" si="47"/>
        <v>3420</v>
      </c>
      <c r="AC67" s="117">
        <f t="shared" ca="1" si="47"/>
        <v>3420</v>
      </c>
      <c r="AD67" s="117">
        <f t="shared" ca="1" si="47"/>
        <v>3420</v>
      </c>
      <c r="AE67" s="117">
        <f t="shared" ca="1" si="47"/>
        <v>3420</v>
      </c>
      <c r="AF67" s="117">
        <f t="shared" ca="1" si="47"/>
        <v>1171</v>
      </c>
      <c r="AG67" s="117">
        <f t="shared" ca="1" si="47"/>
        <v>1171</v>
      </c>
      <c r="AH67" s="117">
        <f t="shared" ca="1" si="47"/>
        <v>1171</v>
      </c>
      <c r="AI67" s="117">
        <f t="shared" ca="1" si="47"/>
        <v>1171</v>
      </c>
      <c r="AJ67" s="117">
        <f t="shared" ca="1" si="47"/>
        <v>2147</v>
      </c>
      <c r="AK67" s="117">
        <f t="shared" ca="1" si="47"/>
        <v>2147</v>
      </c>
      <c r="AL67" s="117">
        <f t="shared" ca="1" si="47"/>
        <v>1952</v>
      </c>
      <c r="AM67" s="117">
        <f t="shared" ca="1" si="47"/>
        <v>1562</v>
      </c>
      <c r="AN67" s="117">
        <f t="shared" ca="1" si="47"/>
        <v>1562</v>
      </c>
      <c r="AO67" s="117">
        <f t="shared" ca="1" si="47"/>
        <v>1562</v>
      </c>
      <c r="AP67" s="117">
        <f t="shared" ca="1" si="47"/>
        <v>1562</v>
      </c>
      <c r="AQ67" s="117">
        <f t="shared" ca="1" si="47"/>
        <v>1562</v>
      </c>
      <c r="AR67" s="117">
        <f t="shared" ca="1" si="47"/>
        <v>1562</v>
      </c>
      <c r="AS67" s="117">
        <f t="shared" ca="1" si="47"/>
        <v>1562</v>
      </c>
      <c r="AT67" s="117">
        <f t="shared" ca="1" si="47"/>
        <v>1562</v>
      </c>
      <c r="AU67" s="117">
        <f t="shared" ca="1" si="47"/>
        <v>1562</v>
      </c>
      <c r="AV67" s="117">
        <f t="shared" ca="1" si="47"/>
        <v>1562</v>
      </c>
      <c r="AW67" s="117">
        <f t="shared" ca="1" si="47"/>
        <v>1562</v>
      </c>
      <c r="AX67" s="117">
        <f t="shared" ca="1" si="47"/>
        <v>1562</v>
      </c>
      <c r="AY67" s="117">
        <f t="shared" ca="1" si="47"/>
        <v>0</v>
      </c>
    </row>
    <row r="68" spans="1:51" ht="20.100000000000001" hidden="1" customHeight="1">
      <c r="A68" s="254"/>
      <c r="B68" s="68" t="e">
        <f t="shared" si="17"/>
        <v>#N/A</v>
      </c>
      <c r="C68" s="89" t="e">
        <f t="shared" si="18"/>
        <v>#N/A</v>
      </c>
      <c r="D68" s="89" t="e">
        <f t="shared" si="19"/>
        <v>#N/A</v>
      </c>
      <c r="E68" s="89" t="e">
        <f t="shared" si="20"/>
        <v>#N/A</v>
      </c>
      <c r="F68" s="89" t="e">
        <f t="shared" si="21"/>
        <v>#N/A</v>
      </c>
      <c r="G68" s="89" t="e">
        <f t="shared" si="22"/>
        <v>#N/A</v>
      </c>
      <c r="H68" s="89" t="e">
        <f t="shared" si="23"/>
        <v>#N/A</v>
      </c>
      <c r="I68" s="89" t="e">
        <f t="shared" si="24"/>
        <v>#N/A</v>
      </c>
      <c r="J68" s="89" t="e">
        <f t="shared" si="25"/>
        <v>#N/A</v>
      </c>
      <c r="K68" s="94" t="e">
        <f t="shared" si="26"/>
        <v>#N/A</v>
      </c>
      <c r="L68" s="95" t="e">
        <f t="shared" si="27"/>
        <v>#N/A</v>
      </c>
      <c r="M68" s="89" t="e">
        <f t="shared" si="28"/>
        <v>#N/A</v>
      </c>
      <c r="N68" s="89" t="e">
        <f t="shared" si="29"/>
        <v>#N/A</v>
      </c>
      <c r="O68" s="89" t="e">
        <f t="shared" si="30"/>
        <v>#N/A</v>
      </c>
      <c r="P68" s="89" t="e">
        <f t="shared" si="31"/>
        <v>#N/A</v>
      </c>
      <c r="Q68" s="164"/>
      <c r="R68" s="89" t="e">
        <f t="shared" si="37"/>
        <v>#N/A</v>
      </c>
      <c r="S68" s="89" t="e">
        <f t="shared" si="33"/>
        <v>#N/A</v>
      </c>
      <c r="T68" s="89" t="e">
        <f t="shared" si="34"/>
        <v>#N/A</v>
      </c>
      <c r="W68" s="32"/>
      <c r="X68" s="62"/>
      <c r="Y68" s="101" t="s">
        <v>143</v>
      </c>
      <c r="Z68" s="117">
        <f t="shared" ref="Z68:AY68" ca="1" si="48">SUMPRODUCT((INDIRECT($AA$8)=$R$6) * (INDIRECT($AA$9)=Z$45) * (INDIRECT($AG$13)))</f>
        <v>0</v>
      </c>
      <c r="AA68" s="117">
        <f t="shared" ca="1" si="48"/>
        <v>0</v>
      </c>
      <c r="AB68" s="117">
        <f t="shared" ca="1" si="48"/>
        <v>0</v>
      </c>
      <c r="AC68" s="117">
        <f t="shared" ca="1" si="48"/>
        <v>0</v>
      </c>
      <c r="AD68" s="117">
        <f t="shared" ca="1" si="48"/>
        <v>0</v>
      </c>
      <c r="AE68" s="117">
        <f t="shared" ca="1" si="48"/>
        <v>0</v>
      </c>
      <c r="AF68" s="117">
        <f t="shared" ca="1" si="48"/>
        <v>0</v>
      </c>
      <c r="AG68" s="117">
        <f t="shared" ca="1" si="48"/>
        <v>0</v>
      </c>
      <c r="AH68" s="117">
        <f t="shared" ca="1" si="48"/>
        <v>0</v>
      </c>
      <c r="AI68" s="117">
        <f t="shared" ca="1" si="48"/>
        <v>0</v>
      </c>
      <c r="AJ68" s="117">
        <f t="shared" ca="1" si="48"/>
        <v>0</v>
      </c>
      <c r="AK68" s="117">
        <f t="shared" ca="1" si="48"/>
        <v>0</v>
      </c>
      <c r="AL68" s="117">
        <f t="shared" ca="1" si="48"/>
        <v>0</v>
      </c>
      <c r="AM68" s="117">
        <f t="shared" ca="1" si="48"/>
        <v>0</v>
      </c>
      <c r="AN68" s="117">
        <f t="shared" ca="1" si="48"/>
        <v>0</v>
      </c>
      <c r="AO68" s="117">
        <f t="shared" ca="1" si="48"/>
        <v>0</v>
      </c>
      <c r="AP68" s="117">
        <f t="shared" ca="1" si="48"/>
        <v>0</v>
      </c>
      <c r="AQ68" s="117">
        <f t="shared" ca="1" si="48"/>
        <v>0</v>
      </c>
      <c r="AR68" s="117">
        <f t="shared" ca="1" si="48"/>
        <v>0</v>
      </c>
      <c r="AS68" s="117">
        <f t="shared" ca="1" si="48"/>
        <v>0</v>
      </c>
      <c r="AT68" s="117">
        <f t="shared" ca="1" si="48"/>
        <v>0</v>
      </c>
      <c r="AU68" s="117">
        <f t="shared" ca="1" si="48"/>
        <v>0</v>
      </c>
      <c r="AV68" s="117">
        <f t="shared" ca="1" si="48"/>
        <v>0</v>
      </c>
      <c r="AW68" s="117">
        <f t="shared" ca="1" si="48"/>
        <v>0</v>
      </c>
      <c r="AX68" s="117">
        <f t="shared" ca="1" si="48"/>
        <v>0</v>
      </c>
      <c r="AY68" s="117">
        <f t="shared" ca="1" si="48"/>
        <v>0</v>
      </c>
    </row>
    <row r="69" spans="1:51" ht="20.100000000000001" hidden="1" customHeight="1">
      <c r="A69" s="254"/>
      <c r="B69" s="68" t="e">
        <f t="shared" si="17"/>
        <v>#N/A</v>
      </c>
      <c r="C69" s="89" t="e">
        <f t="shared" si="18"/>
        <v>#N/A</v>
      </c>
      <c r="D69" s="89" t="e">
        <f t="shared" si="19"/>
        <v>#N/A</v>
      </c>
      <c r="E69" s="89" t="e">
        <f t="shared" si="20"/>
        <v>#N/A</v>
      </c>
      <c r="F69" s="89" t="e">
        <f t="shared" si="21"/>
        <v>#N/A</v>
      </c>
      <c r="G69" s="89" t="e">
        <f t="shared" si="22"/>
        <v>#N/A</v>
      </c>
      <c r="H69" s="89" t="e">
        <f t="shared" si="23"/>
        <v>#N/A</v>
      </c>
      <c r="I69" s="89" t="e">
        <f t="shared" si="24"/>
        <v>#N/A</v>
      </c>
      <c r="J69" s="89" t="e">
        <f t="shared" si="25"/>
        <v>#N/A</v>
      </c>
      <c r="K69" s="94" t="e">
        <f t="shared" si="26"/>
        <v>#N/A</v>
      </c>
      <c r="L69" s="95" t="e">
        <f t="shared" si="27"/>
        <v>#N/A</v>
      </c>
      <c r="M69" s="89" t="e">
        <f t="shared" si="28"/>
        <v>#N/A</v>
      </c>
      <c r="N69" s="89" t="e">
        <f t="shared" si="29"/>
        <v>#N/A</v>
      </c>
      <c r="O69" s="89" t="e">
        <f t="shared" si="30"/>
        <v>#N/A</v>
      </c>
      <c r="P69" s="89" t="e">
        <f t="shared" si="31"/>
        <v>#N/A</v>
      </c>
      <c r="Q69" s="164"/>
      <c r="R69" s="89" t="e">
        <f t="shared" si="37"/>
        <v>#N/A</v>
      </c>
      <c r="S69" s="89" t="e">
        <f t="shared" si="33"/>
        <v>#N/A</v>
      </c>
      <c r="T69" s="89" t="e">
        <f t="shared" si="34"/>
        <v>#N/A</v>
      </c>
      <c r="W69" s="32"/>
      <c r="X69" s="62"/>
      <c r="Y69" s="101" t="s">
        <v>144</v>
      </c>
      <c r="Z69" s="117">
        <f t="shared" ref="Z69:AY69" ca="1" si="49">SUMPRODUCT((INDIRECT($AA$8)=$R$6) * (INDIRECT($AA$9)=Z$45) * (INDIRECT($AG$14)))</f>
        <v>0</v>
      </c>
      <c r="AA69" s="117">
        <f t="shared" ca="1" si="49"/>
        <v>0</v>
      </c>
      <c r="AB69" s="117">
        <f t="shared" ca="1" si="49"/>
        <v>0</v>
      </c>
      <c r="AC69" s="117">
        <f t="shared" ca="1" si="49"/>
        <v>0</v>
      </c>
      <c r="AD69" s="117">
        <f t="shared" ca="1" si="49"/>
        <v>0</v>
      </c>
      <c r="AE69" s="117">
        <f t="shared" ca="1" si="49"/>
        <v>0</v>
      </c>
      <c r="AF69" s="117">
        <f t="shared" ca="1" si="49"/>
        <v>0</v>
      </c>
      <c r="AG69" s="117">
        <f t="shared" ca="1" si="49"/>
        <v>0</v>
      </c>
      <c r="AH69" s="117">
        <f t="shared" ca="1" si="49"/>
        <v>0</v>
      </c>
      <c r="AI69" s="117">
        <f t="shared" ca="1" si="49"/>
        <v>0</v>
      </c>
      <c r="AJ69" s="117">
        <f t="shared" ca="1" si="49"/>
        <v>0</v>
      </c>
      <c r="AK69" s="117">
        <f t="shared" ca="1" si="49"/>
        <v>0</v>
      </c>
      <c r="AL69" s="117">
        <f t="shared" ca="1" si="49"/>
        <v>0</v>
      </c>
      <c r="AM69" s="117">
        <f t="shared" ca="1" si="49"/>
        <v>0</v>
      </c>
      <c r="AN69" s="117">
        <f t="shared" ca="1" si="49"/>
        <v>0</v>
      </c>
      <c r="AO69" s="117">
        <f t="shared" ca="1" si="49"/>
        <v>0</v>
      </c>
      <c r="AP69" s="117">
        <f t="shared" ca="1" si="49"/>
        <v>0</v>
      </c>
      <c r="AQ69" s="117">
        <f t="shared" ca="1" si="49"/>
        <v>0</v>
      </c>
      <c r="AR69" s="117">
        <f t="shared" ca="1" si="49"/>
        <v>0</v>
      </c>
      <c r="AS69" s="117">
        <f t="shared" ca="1" si="49"/>
        <v>0</v>
      </c>
      <c r="AT69" s="117">
        <f t="shared" ca="1" si="49"/>
        <v>0</v>
      </c>
      <c r="AU69" s="117">
        <f t="shared" ca="1" si="49"/>
        <v>0</v>
      </c>
      <c r="AV69" s="117">
        <f t="shared" ca="1" si="49"/>
        <v>0</v>
      </c>
      <c r="AW69" s="117">
        <f t="shared" ca="1" si="49"/>
        <v>0</v>
      </c>
      <c r="AX69" s="117">
        <f t="shared" ca="1" si="49"/>
        <v>0</v>
      </c>
      <c r="AY69" s="117">
        <f t="shared" ca="1" si="49"/>
        <v>0</v>
      </c>
    </row>
    <row r="70" spans="1:51" ht="20.100000000000001" hidden="1" customHeight="1">
      <c r="A70" s="254"/>
      <c r="B70" s="68" t="e">
        <f t="shared" si="17"/>
        <v>#N/A</v>
      </c>
      <c r="C70" s="89" t="e">
        <f t="shared" si="18"/>
        <v>#N/A</v>
      </c>
      <c r="D70" s="89" t="e">
        <f t="shared" si="19"/>
        <v>#N/A</v>
      </c>
      <c r="E70" s="89" t="e">
        <f t="shared" si="20"/>
        <v>#N/A</v>
      </c>
      <c r="F70" s="89" t="e">
        <f t="shared" si="21"/>
        <v>#N/A</v>
      </c>
      <c r="G70" s="89" t="e">
        <f t="shared" si="22"/>
        <v>#N/A</v>
      </c>
      <c r="H70" s="89" t="e">
        <f t="shared" si="23"/>
        <v>#N/A</v>
      </c>
      <c r="I70" s="89" t="e">
        <f t="shared" si="24"/>
        <v>#N/A</v>
      </c>
      <c r="J70" s="89" t="e">
        <f t="shared" si="25"/>
        <v>#N/A</v>
      </c>
      <c r="K70" s="94" t="e">
        <f t="shared" si="26"/>
        <v>#N/A</v>
      </c>
      <c r="L70" s="95" t="e">
        <f t="shared" si="27"/>
        <v>#N/A</v>
      </c>
      <c r="M70" s="89" t="e">
        <f t="shared" si="28"/>
        <v>#N/A</v>
      </c>
      <c r="N70" s="89" t="e">
        <f t="shared" si="29"/>
        <v>#N/A</v>
      </c>
      <c r="O70" s="89" t="e">
        <f t="shared" si="30"/>
        <v>#N/A</v>
      </c>
      <c r="P70" s="89" t="e">
        <f t="shared" si="31"/>
        <v>#N/A</v>
      </c>
      <c r="Q70" s="164"/>
      <c r="R70" s="89" t="e">
        <f t="shared" ref="R70:R74" si="50">I70</f>
        <v>#N/A</v>
      </c>
      <c r="S70" s="89" t="e">
        <f t="shared" si="33"/>
        <v>#N/A</v>
      </c>
      <c r="T70" s="89" t="e">
        <f t="shared" si="34"/>
        <v>#N/A</v>
      </c>
      <c r="W70" s="32"/>
      <c r="X70" s="62"/>
      <c r="Y70" s="101" t="s">
        <v>145</v>
      </c>
      <c r="Z70" s="117">
        <f t="shared" ref="Z70:AY70" ca="1" si="51">SUMPRODUCT((INDIRECT($AA$8)=$R$6) * (INDIRECT($AA$9)=Z$45) * (INDIRECT($AG$15)))</f>
        <v>0</v>
      </c>
      <c r="AA70" s="117">
        <f t="shared" ca="1" si="51"/>
        <v>0</v>
      </c>
      <c r="AB70" s="117">
        <f t="shared" ca="1" si="51"/>
        <v>0</v>
      </c>
      <c r="AC70" s="117">
        <f t="shared" ca="1" si="51"/>
        <v>0</v>
      </c>
      <c r="AD70" s="117">
        <f t="shared" ca="1" si="51"/>
        <v>0</v>
      </c>
      <c r="AE70" s="117">
        <f t="shared" ca="1" si="51"/>
        <v>0</v>
      </c>
      <c r="AF70" s="117">
        <f t="shared" ca="1" si="51"/>
        <v>0</v>
      </c>
      <c r="AG70" s="117">
        <f t="shared" ca="1" si="51"/>
        <v>0</v>
      </c>
      <c r="AH70" s="117">
        <f t="shared" ca="1" si="51"/>
        <v>0</v>
      </c>
      <c r="AI70" s="117">
        <f t="shared" ca="1" si="51"/>
        <v>0</v>
      </c>
      <c r="AJ70" s="117">
        <f t="shared" ca="1" si="51"/>
        <v>0</v>
      </c>
      <c r="AK70" s="117">
        <f t="shared" ca="1" si="51"/>
        <v>0</v>
      </c>
      <c r="AL70" s="117">
        <f t="shared" ca="1" si="51"/>
        <v>0</v>
      </c>
      <c r="AM70" s="117">
        <f t="shared" ca="1" si="51"/>
        <v>0</v>
      </c>
      <c r="AN70" s="117">
        <f t="shared" ca="1" si="51"/>
        <v>0</v>
      </c>
      <c r="AO70" s="117">
        <f t="shared" ca="1" si="51"/>
        <v>0</v>
      </c>
      <c r="AP70" s="117">
        <f t="shared" ca="1" si="51"/>
        <v>0</v>
      </c>
      <c r="AQ70" s="117">
        <f t="shared" ca="1" si="51"/>
        <v>0</v>
      </c>
      <c r="AR70" s="117">
        <f t="shared" ca="1" si="51"/>
        <v>0</v>
      </c>
      <c r="AS70" s="117">
        <f t="shared" ca="1" si="51"/>
        <v>0</v>
      </c>
      <c r="AT70" s="117">
        <f t="shared" ca="1" si="51"/>
        <v>0</v>
      </c>
      <c r="AU70" s="117">
        <f t="shared" ca="1" si="51"/>
        <v>0</v>
      </c>
      <c r="AV70" s="117">
        <f t="shared" ca="1" si="51"/>
        <v>0</v>
      </c>
      <c r="AW70" s="117">
        <f t="shared" ca="1" si="51"/>
        <v>0</v>
      </c>
      <c r="AX70" s="117">
        <f t="shared" ca="1" si="51"/>
        <v>0</v>
      </c>
      <c r="AY70" s="117">
        <f t="shared" ca="1" si="51"/>
        <v>0</v>
      </c>
    </row>
    <row r="71" spans="1:51" ht="20.100000000000001" hidden="1" customHeight="1">
      <c r="A71" s="254"/>
      <c r="B71" s="68" t="e">
        <f t="shared" si="17"/>
        <v>#N/A</v>
      </c>
      <c r="C71" s="89" t="e">
        <f t="shared" si="18"/>
        <v>#N/A</v>
      </c>
      <c r="D71" s="89" t="e">
        <f t="shared" si="19"/>
        <v>#N/A</v>
      </c>
      <c r="E71" s="89" t="e">
        <f t="shared" si="20"/>
        <v>#N/A</v>
      </c>
      <c r="F71" s="89" t="e">
        <f t="shared" si="21"/>
        <v>#N/A</v>
      </c>
      <c r="G71" s="89" t="e">
        <f t="shared" si="22"/>
        <v>#N/A</v>
      </c>
      <c r="H71" s="89" t="e">
        <f t="shared" si="23"/>
        <v>#N/A</v>
      </c>
      <c r="I71" s="89" t="e">
        <f t="shared" si="24"/>
        <v>#N/A</v>
      </c>
      <c r="J71" s="89" t="e">
        <f t="shared" si="25"/>
        <v>#N/A</v>
      </c>
      <c r="K71" s="94" t="e">
        <f t="shared" si="26"/>
        <v>#N/A</v>
      </c>
      <c r="L71" s="95" t="e">
        <f t="shared" si="27"/>
        <v>#N/A</v>
      </c>
      <c r="M71" s="89" t="e">
        <f t="shared" si="28"/>
        <v>#N/A</v>
      </c>
      <c r="N71" s="89" t="e">
        <f t="shared" si="29"/>
        <v>#N/A</v>
      </c>
      <c r="O71" s="89" t="e">
        <f t="shared" si="30"/>
        <v>#N/A</v>
      </c>
      <c r="P71" s="89" t="e">
        <f t="shared" si="31"/>
        <v>#N/A</v>
      </c>
      <c r="Q71" s="164"/>
      <c r="R71" s="89" t="e">
        <f t="shared" si="50"/>
        <v>#N/A</v>
      </c>
      <c r="S71" s="89" t="e">
        <f t="shared" si="33"/>
        <v>#N/A</v>
      </c>
      <c r="T71" s="89" t="e">
        <f t="shared" si="34"/>
        <v>#N/A</v>
      </c>
      <c r="W71" s="32"/>
      <c r="X71" s="62"/>
      <c r="Y71" s="102" t="s">
        <v>13</v>
      </c>
      <c r="Z71" s="117">
        <f t="shared" ref="Z71:AY71" ca="1" si="52">SUMPRODUCT((INDIRECT($AA$8)=$R$6) * (INDIRECT($AA$9)=Z$45) * (INDIRECT($AG$16)))</f>
        <v>0</v>
      </c>
      <c r="AA71" s="117">
        <f t="shared" ca="1" si="52"/>
        <v>0</v>
      </c>
      <c r="AB71" s="117">
        <f t="shared" ca="1" si="52"/>
        <v>0</v>
      </c>
      <c r="AC71" s="117">
        <f t="shared" ca="1" si="52"/>
        <v>0</v>
      </c>
      <c r="AD71" s="117">
        <f t="shared" ca="1" si="52"/>
        <v>0</v>
      </c>
      <c r="AE71" s="117">
        <f t="shared" ca="1" si="52"/>
        <v>0</v>
      </c>
      <c r="AF71" s="117">
        <f t="shared" ca="1" si="52"/>
        <v>0</v>
      </c>
      <c r="AG71" s="117">
        <f t="shared" ca="1" si="52"/>
        <v>0</v>
      </c>
      <c r="AH71" s="117">
        <f t="shared" ca="1" si="52"/>
        <v>0</v>
      </c>
      <c r="AI71" s="117">
        <f t="shared" ca="1" si="52"/>
        <v>0</v>
      </c>
      <c r="AJ71" s="117">
        <f t="shared" ca="1" si="52"/>
        <v>0</v>
      </c>
      <c r="AK71" s="117">
        <f t="shared" ca="1" si="52"/>
        <v>0</v>
      </c>
      <c r="AL71" s="117">
        <f t="shared" ca="1" si="52"/>
        <v>0</v>
      </c>
      <c r="AM71" s="117">
        <f t="shared" ca="1" si="52"/>
        <v>0</v>
      </c>
      <c r="AN71" s="117">
        <f t="shared" ca="1" si="52"/>
        <v>0</v>
      </c>
      <c r="AO71" s="117">
        <f t="shared" ca="1" si="52"/>
        <v>0</v>
      </c>
      <c r="AP71" s="117">
        <f t="shared" ca="1" si="52"/>
        <v>0</v>
      </c>
      <c r="AQ71" s="117">
        <f t="shared" ca="1" si="52"/>
        <v>0</v>
      </c>
      <c r="AR71" s="117">
        <f t="shared" ca="1" si="52"/>
        <v>0</v>
      </c>
      <c r="AS71" s="117">
        <f t="shared" ca="1" si="52"/>
        <v>0</v>
      </c>
      <c r="AT71" s="117">
        <f t="shared" ca="1" si="52"/>
        <v>0</v>
      </c>
      <c r="AU71" s="117">
        <f t="shared" ca="1" si="52"/>
        <v>0</v>
      </c>
      <c r="AV71" s="117">
        <f t="shared" ca="1" si="52"/>
        <v>0</v>
      </c>
      <c r="AW71" s="117">
        <f t="shared" ca="1" si="52"/>
        <v>0</v>
      </c>
      <c r="AX71" s="117">
        <f t="shared" ca="1" si="52"/>
        <v>0</v>
      </c>
      <c r="AY71" s="117">
        <f t="shared" ca="1" si="52"/>
        <v>0</v>
      </c>
    </row>
    <row r="72" spans="1:51" ht="20.100000000000001" hidden="1" customHeight="1">
      <c r="A72" s="254"/>
      <c r="B72" s="68" t="e">
        <f t="shared" si="17"/>
        <v>#N/A</v>
      </c>
      <c r="C72" s="89" t="e">
        <f t="shared" si="18"/>
        <v>#N/A</v>
      </c>
      <c r="D72" s="89" t="e">
        <f t="shared" si="19"/>
        <v>#N/A</v>
      </c>
      <c r="E72" s="89" t="e">
        <f t="shared" si="20"/>
        <v>#N/A</v>
      </c>
      <c r="F72" s="89" t="e">
        <f t="shared" si="21"/>
        <v>#N/A</v>
      </c>
      <c r="G72" s="89" t="e">
        <f t="shared" si="22"/>
        <v>#N/A</v>
      </c>
      <c r="H72" s="89" t="e">
        <f t="shared" si="23"/>
        <v>#N/A</v>
      </c>
      <c r="I72" s="89" t="e">
        <f t="shared" si="24"/>
        <v>#N/A</v>
      </c>
      <c r="J72" s="89" t="e">
        <f t="shared" si="25"/>
        <v>#N/A</v>
      </c>
      <c r="K72" s="94" t="e">
        <f t="shared" si="26"/>
        <v>#N/A</v>
      </c>
      <c r="L72" s="95" t="e">
        <f t="shared" si="27"/>
        <v>#N/A</v>
      </c>
      <c r="M72" s="89" t="e">
        <f t="shared" si="28"/>
        <v>#N/A</v>
      </c>
      <c r="N72" s="89" t="e">
        <f t="shared" si="29"/>
        <v>#N/A</v>
      </c>
      <c r="O72" s="89" t="e">
        <f t="shared" si="30"/>
        <v>#N/A</v>
      </c>
      <c r="P72" s="89" t="e">
        <f t="shared" si="31"/>
        <v>#N/A</v>
      </c>
      <c r="Q72" s="164"/>
      <c r="R72" s="89" t="e">
        <f t="shared" si="50"/>
        <v>#N/A</v>
      </c>
      <c r="S72" s="89" t="e">
        <f t="shared" si="33"/>
        <v>#N/A</v>
      </c>
      <c r="T72" s="89" t="e">
        <f t="shared" si="34"/>
        <v>#N/A</v>
      </c>
      <c r="X72" s="62"/>
      <c r="Y72" s="101" t="s">
        <v>0</v>
      </c>
      <c r="Z72" s="117">
        <f t="shared" ref="Z72:AY72" ca="1" si="53">SUMPRODUCT((INDIRECT($AA$8)=$R$6) * (INDIRECT($AA$9)=Z$45) * (INDIRECT($AG$17)))</f>
        <v>0</v>
      </c>
      <c r="AA72" s="117">
        <f t="shared" ca="1" si="53"/>
        <v>0</v>
      </c>
      <c r="AB72" s="117">
        <f t="shared" ca="1" si="53"/>
        <v>0</v>
      </c>
      <c r="AC72" s="117">
        <f t="shared" ca="1" si="53"/>
        <v>0</v>
      </c>
      <c r="AD72" s="117">
        <f t="shared" ca="1" si="53"/>
        <v>0</v>
      </c>
      <c r="AE72" s="117">
        <f t="shared" ca="1" si="53"/>
        <v>0</v>
      </c>
      <c r="AF72" s="117">
        <f t="shared" ca="1" si="53"/>
        <v>0</v>
      </c>
      <c r="AG72" s="117">
        <f t="shared" ca="1" si="53"/>
        <v>0</v>
      </c>
      <c r="AH72" s="117">
        <f t="shared" ca="1" si="53"/>
        <v>0</v>
      </c>
      <c r="AI72" s="117">
        <f t="shared" ca="1" si="53"/>
        <v>0</v>
      </c>
      <c r="AJ72" s="117">
        <f t="shared" ca="1" si="53"/>
        <v>0</v>
      </c>
      <c r="AK72" s="117">
        <f t="shared" ca="1" si="53"/>
        <v>0</v>
      </c>
      <c r="AL72" s="117">
        <f t="shared" ca="1" si="53"/>
        <v>0</v>
      </c>
      <c r="AM72" s="117">
        <f t="shared" ca="1" si="53"/>
        <v>0</v>
      </c>
      <c r="AN72" s="117">
        <f t="shared" ca="1" si="53"/>
        <v>0</v>
      </c>
      <c r="AO72" s="117">
        <f t="shared" ca="1" si="53"/>
        <v>0</v>
      </c>
      <c r="AP72" s="117">
        <f t="shared" ca="1" si="53"/>
        <v>0</v>
      </c>
      <c r="AQ72" s="117">
        <f t="shared" ca="1" si="53"/>
        <v>0</v>
      </c>
      <c r="AR72" s="117">
        <f t="shared" ca="1" si="53"/>
        <v>0</v>
      </c>
      <c r="AS72" s="117">
        <f t="shared" ca="1" si="53"/>
        <v>0</v>
      </c>
      <c r="AT72" s="117">
        <f t="shared" ca="1" si="53"/>
        <v>0</v>
      </c>
      <c r="AU72" s="117">
        <f t="shared" ca="1" si="53"/>
        <v>0</v>
      </c>
      <c r="AV72" s="117">
        <f t="shared" ca="1" si="53"/>
        <v>0</v>
      </c>
      <c r="AW72" s="117">
        <f t="shared" ca="1" si="53"/>
        <v>0</v>
      </c>
      <c r="AX72" s="117">
        <f t="shared" ca="1" si="53"/>
        <v>0</v>
      </c>
      <c r="AY72" s="117">
        <f t="shared" ca="1" si="53"/>
        <v>0</v>
      </c>
    </row>
    <row r="73" spans="1:51" ht="20.100000000000001" hidden="1" customHeight="1">
      <c r="A73" s="254"/>
      <c r="B73" s="68" t="e">
        <f t="shared" si="17"/>
        <v>#N/A</v>
      </c>
      <c r="C73" s="89" t="e">
        <f t="shared" si="18"/>
        <v>#N/A</v>
      </c>
      <c r="D73" s="89" t="e">
        <f t="shared" si="19"/>
        <v>#N/A</v>
      </c>
      <c r="E73" s="89" t="e">
        <f t="shared" si="20"/>
        <v>#N/A</v>
      </c>
      <c r="F73" s="89" t="e">
        <f t="shared" si="21"/>
        <v>#N/A</v>
      </c>
      <c r="G73" s="89" t="e">
        <f t="shared" si="22"/>
        <v>#N/A</v>
      </c>
      <c r="H73" s="89" t="e">
        <f t="shared" si="23"/>
        <v>#N/A</v>
      </c>
      <c r="I73" s="89" t="e">
        <f t="shared" si="24"/>
        <v>#N/A</v>
      </c>
      <c r="J73" s="89" t="e">
        <f t="shared" si="25"/>
        <v>#N/A</v>
      </c>
      <c r="K73" s="94" t="e">
        <f t="shared" si="26"/>
        <v>#N/A</v>
      </c>
      <c r="L73" s="95" t="e">
        <f t="shared" si="27"/>
        <v>#N/A</v>
      </c>
      <c r="M73" s="89" t="e">
        <f t="shared" si="28"/>
        <v>#N/A</v>
      </c>
      <c r="N73" s="89" t="e">
        <f t="shared" si="29"/>
        <v>#N/A</v>
      </c>
      <c r="O73" s="89" t="e">
        <f t="shared" si="30"/>
        <v>#N/A</v>
      </c>
      <c r="P73" s="89" t="e">
        <f t="shared" si="31"/>
        <v>#N/A</v>
      </c>
      <c r="Q73" s="164"/>
      <c r="R73" s="89" t="e">
        <f t="shared" si="50"/>
        <v>#N/A</v>
      </c>
      <c r="S73" s="89" t="e">
        <f t="shared" si="33"/>
        <v>#N/A</v>
      </c>
      <c r="T73" s="89" t="e">
        <f t="shared" si="34"/>
        <v>#N/A</v>
      </c>
      <c r="X73" s="62"/>
      <c r="Y73" s="102" t="s">
        <v>171</v>
      </c>
      <c r="Z73" s="120">
        <f ca="1">SUM(Z$66:Z$72)</f>
        <v>1366</v>
      </c>
      <c r="AA73" s="120">
        <f t="shared" ref="AA73:AY73" ca="1" si="54">SUM(AA$66:AA$72)</f>
        <v>3420</v>
      </c>
      <c r="AB73" s="120">
        <f t="shared" ca="1" si="54"/>
        <v>3420</v>
      </c>
      <c r="AC73" s="120">
        <f t="shared" ca="1" si="54"/>
        <v>3420</v>
      </c>
      <c r="AD73" s="120">
        <f t="shared" ca="1" si="54"/>
        <v>3420</v>
      </c>
      <c r="AE73" s="120">
        <f t="shared" ca="1" si="54"/>
        <v>3420</v>
      </c>
      <c r="AF73" s="120">
        <f t="shared" ca="1" si="54"/>
        <v>1171</v>
      </c>
      <c r="AG73" s="120">
        <f t="shared" ca="1" si="54"/>
        <v>1171</v>
      </c>
      <c r="AH73" s="120">
        <f t="shared" ca="1" si="54"/>
        <v>1171</v>
      </c>
      <c r="AI73" s="120">
        <f t="shared" ca="1" si="54"/>
        <v>1171</v>
      </c>
      <c r="AJ73" s="120">
        <f t="shared" ca="1" si="54"/>
        <v>2147</v>
      </c>
      <c r="AK73" s="120">
        <f t="shared" ca="1" si="54"/>
        <v>2147</v>
      </c>
      <c r="AL73" s="120">
        <f t="shared" ca="1" si="54"/>
        <v>1952</v>
      </c>
      <c r="AM73" s="120">
        <f t="shared" ca="1" si="54"/>
        <v>1562</v>
      </c>
      <c r="AN73" s="120">
        <f t="shared" ca="1" si="54"/>
        <v>1562</v>
      </c>
      <c r="AO73" s="120">
        <f t="shared" ca="1" si="54"/>
        <v>1562</v>
      </c>
      <c r="AP73" s="120">
        <f t="shared" ca="1" si="54"/>
        <v>1562</v>
      </c>
      <c r="AQ73" s="120">
        <f t="shared" ca="1" si="54"/>
        <v>1562</v>
      </c>
      <c r="AR73" s="120">
        <f t="shared" ca="1" si="54"/>
        <v>1562</v>
      </c>
      <c r="AS73" s="120">
        <f t="shared" ca="1" si="54"/>
        <v>1562</v>
      </c>
      <c r="AT73" s="120">
        <f t="shared" ca="1" si="54"/>
        <v>1562</v>
      </c>
      <c r="AU73" s="120">
        <f t="shared" ca="1" si="54"/>
        <v>1562</v>
      </c>
      <c r="AV73" s="120">
        <f t="shared" ca="1" si="54"/>
        <v>1562</v>
      </c>
      <c r="AW73" s="120">
        <f t="shared" ca="1" si="54"/>
        <v>1562</v>
      </c>
      <c r="AX73" s="120">
        <f t="shared" ca="1" si="54"/>
        <v>1562</v>
      </c>
      <c r="AY73" s="120">
        <f t="shared" ca="1" si="54"/>
        <v>0</v>
      </c>
    </row>
    <row r="74" spans="1:51" ht="20.100000000000001" hidden="1" customHeight="1">
      <c r="A74" s="254"/>
      <c r="B74" s="69" t="e">
        <f t="shared" si="17"/>
        <v>#N/A</v>
      </c>
      <c r="C74" s="96" t="e">
        <f t="shared" si="18"/>
        <v>#N/A</v>
      </c>
      <c r="D74" s="96" t="e">
        <f t="shared" si="19"/>
        <v>#N/A</v>
      </c>
      <c r="E74" s="96" t="e">
        <f t="shared" si="20"/>
        <v>#N/A</v>
      </c>
      <c r="F74" s="96" t="e">
        <f t="shared" si="21"/>
        <v>#N/A</v>
      </c>
      <c r="G74" s="96" t="e">
        <f t="shared" si="22"/>
        <v>#N/A</v>
      </c>
      <c r="H74" s="96" t="e">
        <f t="shared" si="23"/>
        <v>#N/A</v>
      </c>
      <c r="I74" s="96" t="e">
        <f t="shared" si="24"/>
        <v>#N/A</v>
      </c>
      <c r="J74" s="96" t="e">
        <f t="shared" si="25"/>
        <v>#N/A</v>
      </c>
      <c r="K74" s="97" t="e">
        <f t="shared" si="26"/>
        <v>#N/A</v>
      </c>
      <c r="L74" s="98" t="e">
        <f t="shared" si="27"/>
        <v>#N/A</v>
      </c>
      <c r="M74" s="96" t="e">
        <f t="shared" si="28"/>
        <v>#N/A</v>
      </c>
      <c r="N74" s="96" t="e">
        <f t="shared" si="29"/>
        <v>#N/A</v>
      </c>
      <c r="O74" s="96" t="e">
        <f t="shared" si="30"/>
        <v>#N/A</v>
      </c>
      <c r="P74" s="96" t="e">
        <f t="shared" si="31"/>
        <v>#N/A</v>
      </c>
      <c r="Q74" s="165"/>
      <c r="R74" s="96" t="e">
        <f t="shared" si="50"/>
        <v>#N/A</v>
      </c>
      <c r="S74" s="96" t="e">
        <f t="shared" si="33"/>
        <v>#N/A</v>
      </c>
      <c r="T74" s="96" t="e">
        <f t="shared" si="34"/>
        <v>#N/A</v>
      </c>
      <c r="X74" s="63"/>
      <c r="Y74" s="104" t="s">
        <v>174</v>
      </c>
      <c r="Z74" s="119">
        <f ca="1">SUM(Z$66:Z$71)</f>
        <v>1366</v>
      </c>
      <c r="AA74" s="119">
        <f t="shared" ref="AA74:AY74" ca="1" si="55">SUM(AA$66:AA$71)</f>
        <v>3420</v>
      </c>
      <c r="AB74" s="119">
        <f t="shared" ca="1" si="55"/>
        <v>3420</v>
      </c>
      <c r="AC74" s="119">
        <f t="shared" ca="1" si="55"/>
        <v>3420</v>
      </c>
      <c r="AD74" s="119">
        <f t="shared" ca="1" si="55"/>
        <v>3420</v>
      </c>
      <c r="AE74" s="119">
        <f t="shared" ca="1" si="55"/>
        <v>3420</v>
      </c>
      <c r="AF74" s="119">
        <f t="shared" ca="1" si="55"/>
        <v>1171</v>
      </c>
      <c r="AG74" s="119">
        <f t="shared" ca="1" si="55"/>
        <v>1171</v>
      </c>
      <c r="AH74" s="119">
        <f t="shared" ca="1" si="55"/>
        <v>1171</v>
      </c>
      <c r="AI74" s="119">
        <f t="shared" ca="1" si="55"/>
        <v>1171</v>
      </c>
      <c r="AJ74" s="119">
        <f t="shared" ca="1" si="55"/>
        <v>2147</v>
      </c>
      <c r="AK74" s="119">
        <f t="shared" ca="1" si="55"/>
        <v>2147</v>
      </c>
      <c r="AL74" s="119">
        <f t="shared" ca="1" si="55"/>
        <v>1952</v>
      </c>
      <c r="AM74" s="119">
        <f t="shared" ca="1" si="55"/>
        <v>1562</v>
      </c>
      <c r="AN74" s="119">
        <f t="shared" ca="1" si="55"/>
        <v>1562</v>
      </c>
      <c r="AO74" s="119">
        <f t="shared" ca="1" si="55"/>
        <v>1562</v>
      </c>
      <c r="AP74" s="119">
        <f t="shared" ca="1" si="55"/>
        <v>1562</v>
      </c>
      <c r="AQ74" s="119">
        <f t="shared" ca="1" si="55"/>
        <v>1562</v>
      </c>
      <c r="AR74" s="119">
        <f t="shared" ca="1" si="55"/>
        <v>1562</v>
      </c>
      <c r="AS74" s="119">
        <f t="shared" ca="1" si="55"/>
        <v>1562</v>
      </c>
      <c r="AT74" s="119">
        <f t="shared" ca="1" si="55"/>
        <v>1562</v>
      </c>
      <c r="AU74" s="119">
        <f t="shared" ca="1" si="55"/>
        <v>1562</v>
      </c>
      <c r="AV74" s="119">
        <f t="shared" ca="1" si="55"/>
        <v>1562</v>
      </c>
      <c r="AW74" s="119">
        <f t="shared" ca="1" si="55"/>
        <v>1562</v>
      </c>
      <c r="AX74" s="119">
        <f t="shared" ca="1" si="55"/>
        <v>1562</v>
      </c>
      <c r="AY74" s="119">
        <f t="shared" ca="1" si="55"/>
        <v>0</v>
      </c>
    </row>
    <row r="75" spans="1:51" ht="20.100000000000001" hidden="1" customHeight="1">
      <c r="A75" s="275" t="s">
        <v>162</v>
      </c>
      <c r="B75" s="67" t="str">
        <f>$B55</f>
        <v>0101</v>
      </c>
      <c r="C75" s="88">
        <f t="shared" ref="C75:C94" ca="1" si="56">INDEX($Z$56:$AY$56,1,MATCH($B75,$Z$45:$AY$45))</f>
        <v>0</v>
      </c>
      <c r="D75" s="88">
        <f t="shared" ref="D75:D94" ca="1" si="57">INDEX($Z$57:$AY$57,1,MATCH($B75,$Z$45:$AY$45))</f>
        <v>3514</v>
      </c>
      <c r="E75" s="88">
        <f t="shared" ref="E75:E94" ca="1" si="58">INDEX($Z$59:$AY$59,1,MATCH($B75,$Z$45:$AY$45))</f>
        <v>0</v>
      </c>
      <c r="F75" s="88">
        <f t="shared" ref="F75:F94" ca="1" si="59">INDEX($Z$60:$AY$60,1,MATCH($B75,$Z$45:$AY$45))</f>
        <v>0</v>
      </c>
      <c r="G75" s="88">
        <f t="shared" ref="G75:G94" ca="1" si="60">INDEX($Z$61:$AY$61,1,MATCH($B75,$Z$45:$AY$45))</f>
        <v>0</v>
      </c>
      <c r="H75" s="88">
        <f t="shared" ref="H75:H94" ca="1" si="61">INDEX($Z$62:$AY$62,1,MATCH($B75,$Z$45:$AY$45))</f>
        <v>0</v>
      </c>
      <c r="I75" s="88">
        <f t="shared" ref="I75:I94" ca="1" si="62">INDEX($Z$63:$AY$63,1,MATCH($B75,$Z$45:$AY$45))</f>
        <v>0</v>
      </c>
      <c r="J75" s="88">
        <f t="shared" ref="J75:J94" ca="1" si="63">INDEX($Z$64:$AY$64,1,MATCH($B75,$Z$45:$AY$45))</f>
        <v>3514</v>
      </c>
      <c r="K75" s="92">
        <f t="shared" ref="K75:K94" ca="1" si="64">INDEX($Z$65:$AY$65,1,MATCH($B75,$Z$45:$AY$45))</f>
        <v>3514</v>
      </c>
      <c r="L75" s="93">
        <f t="shared" ref="L75:L94" ca="1" si="65">C75*H15</f>
        <v>0</v>
      </c>
      <c r="M75" s="88">
        <f t="shared" ref="M75:M94" ca="1" si="66">D75*I15</f>
        <v>3514</v>
      </c>
      <c r="N75" s="88">
        <f t="shared" ref="N75:N94" ca="1" si="67">E75*J15</f>
        <v>0</v>
      </c>
      <c r="O75" s="88">
        <f t="shared" ref="O75:O94" ca="1" si="68">F75*K15</f>
        <v>0</v>
      </c>
      <c r="P75" s="88">
        <f t="shared" ref="P75:P94" ca="1" si="69">G75*L15</f>
        <v>0</v>
      </c>
      <c r="Q75" s="163"/>
      <c r="R75" s="88">
        <f t="shared" ca="1" si="32"/>
        <v>0</v>
      </c>
      <c r="S75" s="88">
        <f t="shared" ca="1" si="33"/>
        <v>3514</v>
      </c>
      <c r="T75" s="88">
        <f t="shared" ca="1" si="34"/>
        <v>3514</v>
      </c>
      <c r="X75" s="106"/>
      <c r="Y75" s="107"/>
      <c r="Z75" s="108"/>
      <c r="AA75" s="109"/>
      <c r="AB75" s="109"/>
      <c r="AC75" s="109"/>
      <c r="AD75" s="109"/>
      <c r="AE75" s="109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ht="20.100000000000001" hidden="1" customHeight="1">
      <c r="A76" s="276"/>
      <c r="B76" s="68" t="e">
        <f t="shared" ref="B76:B94" si="70">$B56</f>
        <v>#N/A</v>
      </c>
      <c r="C76" s="89" t="e">
        <f t="shared" si="56"/>
        <v>#N/A</v>
      </c>
      <c r="D76" s="89" t="e">
        <f t="shared" si="57"/>
        <v>#N/A</v>
      </c>
      <c r="E76" s="89" t="e">
        <f t="shared" si="58"/>
        <v>#N/A</v>
      </c>
      <c r="F76" s="89" t="e">
        <f t="shared" si="59"/>
        <v>#N/A</v>
      </c>
      <c r="G76" s="89" t="e">
        <f t="shared" si="60"/>
        <v>#N/A</v>
      </c>
      <c r="H76" s="89" t="e">
        <f t="shared" si="61"/>
        <v>#N/A</v>
      </c>
      <c r="I76" s="89" t="e">
        <f t="shared" si="62"/>
        <v>#N/A</v>
      </c>
      <c r="J76" s="89" t="e">
        <f t="shared" si="63"/>
        <v>#N/A</v>
      </c>
      <c r="K76" s="94" t="e">
        <f t="shared" si="64"/>
        <v>#N/A</v>
      </c>
      <c r="L76" s="95" t="e">
        <f t="shared" si="65"/>
        <v>#N/A</v>
      </c>
      <c r="M76" s="89" t="e">
        <f t="shared" si="66"/>
        <v>#N/A</v>
      </c>
      <c r="N76" s="89" t="e">
        <f t="shared" si="67"/>
        <v>#N/A</v>
      </c>
      <c r="O76" s="89" t="e">
        <f t="shared" si="68"/>
        <v>#N/A</v>
      </c>
      <c r="P76" s="89" t="e">
        <f t="shared" si="69"/>
        <v>#N/A</v>
      </c>
      <c r="Q76" s="164"/>
      <c r="R76" s="89" t="e">
        <f t="shared" ref="R76:R94" si="71">I76</f>
        <v>#N/A</v>
      </c>
      <c r="S76" s="89" t="e">
        <f t="shared" si="33"/>
        <v>#N/A</v>
      </c>
      <c r="T76" s="89" t="e">
        <f t="shared" si="34"/>
        <v>#N/A</v>
      </c>
      <c r="X76" s="109" t="s">
        <v>248</v>
      </c>
      <c r="Y76" s="107"/>
      <c r="Z76" s="109"/>
      <c r="AA76" s="109"/>
      <c r="AB76" s="109"/>
      <c r="AC76" s="109"/>
      <c r="AD76" s="109"/>
      <c r="AE76" s="109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ht="20.100000000000001" hidden="1" customHeight="1">
      <c r="A77" s="276"/>
      <c r="B77" s="68" t="e">
        <f t="shared" si="70"/>
        <v>#N/A</v>
      </c>
      <c r="C77" s="89" t="e">
        <f t="shared" si="56"/>
        <v>#N/A</v>
      </c>
      <c r="D77" s="89" t="e">
        <f t="shared" si="57"/>
        <v>#N/A</v>
      </c>
      <c r="E77" s="89" t="e">
        <f t="shared" si="58"/>
        <v>#N/A</v>
      </c>
      <c r="F77" s="89" t="e">
        <f t="shared" si="59"/>
        <v>#N/A</v>
      </c>
      <c r="G77" s="89" t="e">
        <f t="shared" si="60"/>
        <v>#N/A</v>
      </c>
      <c r="H77" s="89" t="e">
        <f t="shared" si="61"/>
        <v>#N/A</v>
      </c>
      <c r="I77" s="89" t="e">
        <f t="shared" si="62"/>
        <v>#N/A</v>
      </c>
      <c r="J77" s="89" t="e">
        <f t="shared" si="63"/>
        <v>#N/A</v>
      </c>
      <c r="K77" s="94" t="e">
        <f t="shared" si="64"/>
        <v>#N/A</v>
      </c>
      <c r="L77" s="95" t="e">
        <f t="shared" si="65"/>
        <v>#N/A</v>
      </c>
      <c r="M77" s="89" t="e">
        <f t="shared" si="66"/>
        <v>#N/A</v>
      </c>
      <c r="N77" s="89" t="e">
        <f t="shared" si="67"/>
        <v>#N/A</v>
      </c>
      <c r="O77" s="89" t="e">
        <f t="shared" si="68"/>
        <v>#N/A</v>
      </c>
      <c r="P77" s="89" t="e">
        <f t="shared" si="69"/>
        <v>#N/A</v>
      </c>
      <c r="Q77" s="164"/>
      <c r="R77" s="89" t="e">
        <f t="shared" si="71"/>
        <v>#N/A</v>
      </c>
      <c r="S77" s="89" t="e">
        <f t="shared" si="33"/>
        <v>#N/A</v>
      </c>
      <c r="T77" s="89" t="e">
        <f t="shared" si="34"/>
        <v>#N/A</v>
      </c>
      <c r="X77" s="167" t="s">
        <v>235</v>
      </c>
      <c r="Y77" s="109" t="s">
        <v>234</v>
      </c>
      <c r="Z77" s="109"/>
      <c r="AA77" s="109"/>
      <c r="AB77" s="109"/>
      <c r="AC77" s="109"/>
      <c r="AD77" s="109"/>
      <c r="AE77" s="109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ht="20.100000000000001" hidden="1" customHeight="1">
      <c r="A78" s="276"/>
      <c r="B78" s="68" t="e">
        <f t="shared" si="70"/>
        <v>#N/A</v>
      </c>
      <c r="C78" s="89" t="e">
        <f t="shared" si="56"/>
        <v>#N/A</v>
      </c>
      <c r="D78" s="89" t="e">
        <f t="shared" si="57"/>
        <v>#N/A</v>
      </c>
      <c r="E78" s="89" t="e">
        <f t="shared" si="58"/>
        <v>#N/A</v>
      </c>
      <c r="F78" s="89" t="e">
        <f t="shared" si="59"/>
        <v>#N/A</v>
      </c>
      <c r="G78" s="89" t="e">
        <f t="shared" si="60"/>
        <v>#N/A</v>
      </c>
      <c r="H78" s="89" t="e">
        <f t="shared" si="61"/>
        <v>#N/A</v>
      </c>
      <c r="I78" s="89" t="e">
        <f t="shared" si="62"/>
        <v>#N/A</v>
      </c>
      <c r="J78" s="89" t="e">
        <f t="shared" si="63"/>
        <v>#N/A</v>
      </c>
      <c r="K78" s="94" t="e">
        <f t="shared" si="64"/>
        <v>#N/A</v>
      </c>
      <c r="L78" s="95" t="e">
        <f t="shared" si="65"/>
        <v>#N/A</v>
      </c>
      <c r="M78" s="89" t="e">
        <f t="shared" si="66"/>
        <v>#N/A</v>
      </c>
      <c r="N78" s="89" t="e">
        <f t="shared" si="67"/>
        <v>#N/A</v>
      </c>
      <c r="O78" s="89" t="e">
        <f t="shared" si="68"/>
        <v>#N/A</v>
      </c>
      <c r="P78" s="89" t="e">
        <f t="shared" si="69"/>
        <v>#N/A</v>
      </c>
      <c r="Q78" s="164"/>
      <c r="R78" s="89" t="e">
        <f t="shared" si="71"/>
        <v>#N/A</v>
      </c>
      <c r="S78" s="89" t="e">
        <f t="shared" si="33"/>
        <v>#N/A</v>
      </c>
      <c r="T78" s="89" t="e">
        <f t="shared" si="34"/>
        <v>#N/A</v>
      </c>
      <c r="X78" s="167" t="s">
        <v>236</v>
      </c>
      <c r="Y78" s="5" t="s">
        <v>244</v>
      </c>
      <c r="Z78" s="109"/>
      <c r="AA78" s="109"/>
      <c r="AB78" s="109"/>
      <c r="AC78" s="109"/>
      <c r="AD78" s="109"/>
      <c r="AE78" s="109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ht="20.100000000000001" hidden="1" customHeight="1">
      <c r="A79" s="276"/>
      <c r="B79" s="68" t="e">
        <f t="shared" si="70"/>
        <v>#N/A</v>
      </c>
      <c r="C79" s="89" t="e">
        <f t="shared" si="56"/>
        <v>#N/A</v>
      </c>
      <c r="D79" s="89" t="e">
        <f t="shared" si="57"/>
        <v>#N/A</v>
      </c>
      <c r="E79" s="89" t="e">
        <f t="shared" si="58"/>
        <v>#N/A</v>
      </c>
      <c r="F79" s="89" t="e">
        <f t="shared" si="59"/>
        <v>#N/A</v>
      </c>
      <c r="G79" s="89" t="e">
        <f t="shared" si="60"/>
        <v>#N/A</v>
      </c>
      <c r="H79" s="89" t="e">
        <f t="shared" si="61"/>
        <v>#N/A</v>
      </c>
      <c r="I79" s="89" t="e">
        <f t="shared" si="62"/>
        <v>#N/A</v>
      </c>
      <c r="J79" s="89" t="e">
        <f t="shared" si="63"/>
        <v>#N/A</v>
      </c>
      <c r="K79" s="94" t="e">
        <f t="shared" si="64"/>
        <v>#N/A</v>
      </c>
      <c r="L79" s="95" t="e">
        <f t="shared" si="65"/>
        <v>#N/A</v>
      </c>
      <c r="M79" s="89" t="e">
        <f t="shared" si="66"/>
        <v>#N/A</v>
      </c>
      <c r="N79" s="89" t="e">
        <f t="shared" si="67"/>
        <v>#N/A</v>
      </c>
      <c r="O79" s="89" t="e">
        <f t="shared" si="68"/>
        <v>#N/A</v>
      </c>
      <c r="P79" s="89" t="e">
        <f t="shared" si="69"/>
        <v>#N/A</v>
      </c>
      <c r="Q79" s="164"/>
      <c r="R79" s="89" t="e">
        <f t="shared" si="71"/>
        <v>#N/A</v>
      </c>
      <c r="S79" s="89" t="e">
        <f t="shared" si="33"/>
        <v>#N/A</v>
      </c>
      <c r="T79" s="89" t="e">
        <f t="shared" si="34"/>
        <v>#N/A</v>
      </c>
      <c r="X79" s="167"/>
      <c r="Z79" s="109"/>
      <c r="AA79" s="109"/>
      <c r="AB79" s="109"/>
      <c r="AC79" s="109"/>
      <c r="AD79" s="109"/>
      <c r="AE79" s="109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ht="20.100000000000001" hidden="1" customHeight="1">
      <c r="A80" s="276"/>
      <c r="B80" s="68" t="e">
        <f t="shared" si="70"/>
        <v>#N/A</v>
      </c>
      <c r="C80" s="89" t="e">
        <f t="shared" si="56"/>
        <v>#N/A</v>
      </c>
      <c r="D80" s="89" t="e">
        <f t="shared" si="57"/>
        <v>#N/A</v>
      </c>
      <c r="E80" s="89" t="e">
        <f t="shared" si="58"/>
        <v>#N/A</v>
      </c>
      <c r="F80" s="89" t="e">
        <f t="shared" si="59"/>
        <v>#N/A</v>
      </c>
      <c r="G80" s="89" t="e">
        <f t="shared" si="60"/>
        <v>#N/A</v>
      </c>
      <c r="H80" s="89" t="e">
        <f t="shared" si="61"/>
        <v>#N/A</v>
      </c>
      <c r="I80" s="89" t="e">
        <f t="shared" si="62"/>
        <v>#N/A</v>
      </c>
      <c r="J80" s="89" t="e">
        <f t="shared" si="63"/>
        <v>#N/A</v>
      </c>
      <c r="K80" s="94" t="e">
        <f t="shared" si="64"/>
        <v>#N/A</v>
      </c>
      <c r="L80" s="95" t="e">
        <f t="shared" si="65"/>
        <v>#N/A</v>
      </c>
      <c r="M80" s="89" t="e">
        <f t="shared" si="66"/>
        <v>#N/A</v>
      </c>
      <c r="N80" s="89" t="e">
        <f t="shared" si="67"/>
        <v>#N/A</v>
      </c>
      <c r="O80" s="89" t="e">
        <f t="shared" si="68"/>
        <v>#N/A</v>
      </c>
      <c r="P80" s="89" t="e">
        <f t="shared" si="69"/>
        <v>#N/A</v>
      </c>
      <c r="Q80" s="164"/>
      <c r="R80" s="89" t="e">
        <f t="shared" si="71"/>
        <v>#N/A</v>
      </c>
      <c r="S80" s="89" t="e">
        <f t="shared" si="33"/>
        <v>#N/A</v>
      </c>
      <c r="T80" s="89" t="e">
        <f t="shared" si="34"/>
        <v>#N/A</v>
      </c>
      <c r="X80" s="180"/>
      <c r="Y80" s="109" t="s">
        <v>239</v>
      </c>
      <c r="Z80" s="109"/>
      <c r="AA80" s="109"/>
      <c r="AB80" s="109"/>
      <c r="AC80" s="109"/>
      <c r="AD80" s="109"/>
      <c r="AE80" s="109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ht="20.100000000000001" hidden="1" customHeight="1">
      <c r="A81" s="276"/>
      <c r="B81" s="68" t="e">
        <f t="shared" si="70"/>
        <v>#N/A</v>
      </c>
      <c r="C81" s="89" t="e">
        <f t="shared" si="56"/>
        <v>#N/A</v>
      </c>
      <c r="D81" s="89" t="e">
        <f t="shared" si="57"/>
        <v>#N/A</v>
      </c>
      <c r="E81" s="89" t="e">
        <f t="shared" si="58"/>
        <v>#N/A</v>
      </c>
      <c r="F81" s="89" t="e">
        <f t="shared" si="59"/>
        <v>#N/A</v>
      </c>
      <c r="G81" s="89" t="e">
        <f t="shared" si="60"/>
        <v>#N/A</v>
      </c>
      <c r="H81" s="89" t="e">
        <f t="shared" si="61"/>
        <v>#N/A</v>
      </c>
      <c r="I81" s="89" t="e">
        <f t="shared" si="62"/>
        <v>#N/A</v>
      </c>
      <c r="J81" s="89" t="e">
        <f t="shared" si="63"/>
        <v>#N/A</v>
      </c>
      <c r="K81" s="94" t="e">
        <f t="shared" si="64"/>
        <v>#N/A</v>
      </c>
      <c r="L81" s="95" t="e">
        <f t="shared" si="65"/>
        <v>#N/A</v>
      </c>
      <c r="M81" s="89" t="e">
        <f t="shared" si="66"/>
        <v>#N/A</v>
      </c>
      <c r="N81" s="89" t="e">
        <f t="shared" si="67"/>
        <v>#N/A</v>
      </c>
      <c r="O81" s="89" t="e">
        <f t="shared" si="68"/>
        <v>#N/A</v>
      </c>
      <c r="P81" s="89" t="e">
        <f t="shared" si="69"/>
        <v>#N/A</v>
      </c>
      <c r="Q81" s="164"/>
      <c r="R81" s="89" t="e">
        <f t="shared" si="71"/>
        <v>#N/A</v>
      </c>
      <c r="S81" s="89" t="e">
        <f t="shared" si="33"/>
        <v>#N/A</v>
      </c>
      <c r="T81" s="89" t="e">
        <f t="shared" si="34"/>
        <v>#N/A</v>
      </c>
      <c r="X81" s="180"/>
      <c r="Y81" s="109" t="s">
        <v>240</v>
      </c>
      <c r="Z81" s="109"/>
      <c r="AA81" s="109"/>
      <c r="AB81" s="109"/>
      <c r="AC81" s="109"/>
      <c r="AD81" s="109"/>
      <c r="AE81" s="109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ht="20.100000000000001" hidden="1" customHeight="1">
      <c r="A82" s="276"/>
      <c r="B82" s="68" t="e">
        <f t="shared" si="70"/>
        <v>#N/A</v>
      </c>
      <c r="C82" s="89" t="e">
        <f t="shared" si="56"/>
        <v>#N/A</v>
      </c>
      <c r="D82" s="89" t="e">
        <f t="shared" si="57"/>
        <v>#N/A</v>
      </c>
      <c r="E82" s="89" t="e">
        <f t="shared" si="58"/>
        <v>#N/A</v>
      </c>
      <c r="F82" s="89" t="e">
        <f t="shared" si="59"/>
        <v>#N/A</v>
      </c>
      <c r="G82" s="89" t="e">
        <f t="shared" si="60"/>
        <v>#N/A</v>
      </c>
      <c r="H82" s="89" t="e">
        <f t="shared" si="61"/>
        <v>#N/A</v>
      </c>
      <c r="I82" s="89" t="e">
        <f t="shared" si="62"/>
        <v>#N/A</v>
      </c>
      <c r="J82" s="89" t="e">
        <f t="shared" si="63"/>
        <v>#N/A</v>
      </c>
      <c r="K82" s="94" t="e">
        <f t="shared" si="64"/>
        <v>#N/A</v>
      </c>
      <c r="L82" s="95" t="e">
        <f t="shared" si="65"/>
        <v>#N/A</v>
      </c>
      <c r="M82" s="89" t="e">
        <f t="shared" si="66"/>
        <v>#N/A</v>
      </c>
      <c r="N82" s="89" t="e">
        <f t="shared" si="67"/>
        <v>#N/A</v>
      </c>
      <c r="O82" s="89" t="e">
        <f t="shared" si="68"/>
        <v>#N/A</v>
      </c>
      <c r="P82" s="89" t="e">
        <f t="shared" si="69"/>
        <v>#N/A</v>
      </c>
      <c r="Q82" s="164"/>
      <c r="R82" s="89" t="e">
        <f t="shared" si="71"/>
        <v>#N/A</v>
      </c>
      <c r="S82" s="89" t="e">
        <f t="shared" si="33"/>
        <v>#N/A</v>
      </c>
      <c r="T82" s="89" t="e">
        <f t="shared" si="34"/>
        <v>#N/A</v>
      </c>
      <c r="X82" s="180"/>
      <c r="Y82" s="182" t="s">
        <v>238</v>
      </c>
      <c r="Z82" s="5" t="s">
        <v>237</v>
      </c>
      <c r="AA82" s="126"/>
      <c r="AB82" s="126"/>
      <c r="AC82" s="126"/>
      <c r="AD82" s="109"/>
      <c r="AE82" s="109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ht="20.100000000000001" hidden="1" customHeight="1">
      <c r="A83" s="276"/>
      <c r="B83" s="68" t="e">
        <f t="shared" si="70"/>
        <v>#N/A</v>
      </c>
      <c r="C83" s="89" t="e">
        <f t="shared" si="56"/>
        <v>#N/A</v>
      </c>
      <c r="D83" s="89" t="e">
        <f t="shared" si="57"/>
        <v>#N/A</v>
      </c>
      <c r="E83" s="89" t="e">
        <f t="shared" si="58"/>
        <v>#N/A</v>
      </c>
      <c r="F83" s="89" t="e">
        <f t="shared" si="59"/>
        <v>#N/A</v>
      </c>
      <c r="G83" s="89" t="e">
        <f t="shared" si="60"/>
        <v>#N/A</v>
      </c>
      <c r="H83" s="89" t="e">
        <f t="shared" si="61"/>
        <v>#N/A</v>
      </c>
      <c r="I83" s="89" t="e">
        <f t="shared" si="62"/>
        <v>#N/A</v>
      </c>
      <c r="J83" s="89" t="e">
        <f t="shared" si="63"/>
        <v>#N/A</v>
      </c>
      <c r="K83" s="94" t="e">
        <f t="shared" si="64"/>
        <v>#N/A</v>
      </c>
      <c r="L83" s="95" t="e">
        <f t="shared" si="65"/>
        <v>#N/A</v>
      </c>
      <c r="M83" s="89" t="e">
        <f t="shared" si="66"/>
        <v>#N/A</v>
      </c>
      <c r="N83" s="89" t="e">
        <f t="shared" si="67"/>
        <v>#N/A</v>
      </c>
      <c r="O83" s="89" t="e">
        <f t="shared" si="68"/>
        <v>#N/A</v>
      </c>
      <c r="P83" s="89" t="e">
        <f t="shared" si="69"/>
        <v>#N/A</v>
      </c>
      <c r="Q83" s="164"/>
      <c r="R83" s="89" t="e">
        <f t="shared" si="71"/>
        <v>#N/A</v>
      </c>
      <c r="S83" s="89" t="e">
        <f t="shared" si="33"/>
        <v>#N/A</v>
      </c>
      <c r="T83" s="89" t="e">
        <f t="shared" si="34"/>
        <v>#N/A</v>
      </c>
      <c r="X83" s="180"/>
      <c r="Y83" s="183" t="s">
        <v>247</v>
      </c>
      <c r="AA83" s="126"/>
      <c r="AB83" s="126"/>
      <c r="AC83" s="126"/>
      <c r="AE83" s="109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ht="20.100000000000001" hidden="1" customHeight="1">
      <c r="A84" s="276"/>
      <c r="B84" s="68" t="e">
        <f t="shared" si="70"/>
        <v>#N/A</v>
      </c>
      <c r="C84" s="89" t="e">
        <f t="shared" si="56"/>
        <v>#N/A</v>
      </c>
      <c r="D84" s="89" t="e">
        <f t="shared" si="57"/>
        <v>#N/A</v>
      </c>
      <c r="E84" s="89" t="e">
        <f t="shared" si="58"/>
        <v>#N/A</v>
      </c>
      <c r="F84" s="89" t="e">
        <f t="shared" si="59"/>
        <v>#N/A</v>
      </c>
      <c r="G84" s="89" t="e">
        <f t="shared" si="60"/>
        <v>#N/A</v>
      </c>
      <c r="H84" s="89" t="e">
        <f t="shared" si="61"/>
        <v>#N/A</v>
      </c>
      <c r="I84" s="89" t="e">
        <f t="shared" si="62"/>
        <v>#N/A</v>
      </c>
      <c r="J84" s="89" t="e">
        <f t="shared" si="63"/>
        <v>#N/A</v>
      </c>
      <c r="K84" s="94" t="e">
        <f t="shared" si="64"/>
        <v>#N/A</v>
      </c>
      <c r="L84" s="95" t="e">
        <f t="shared" si="65"/>
        <v>#N/A</v>
      </c>
      <c r="M84" s="89" t="e">
        <f t="shared" si="66"/>
        <v>#N/A</v>
      </c>
      <c r="N84" s="89" t="e">
        <f t="shared" si="67"/>
        <v>#N/A</v>
      </c>
      <c r="O84" s="89" t="e">
        <f t="shared" si="68"/>
        <v>#N/A</v>
      </c>
      <c r="P84" s="89" t="e">
        <f t="shared" si="69"/>
        <v>#N/A</v>
      </c>
      <c r="Q84" s="164"/>
      <c r="R84" s="89" t="e">
        <f t="shared" si="71"/>
        <v>#N/A</v>
      </c>
      <c r="S84" s="89" t="e">
        <f t="shared" si="33"/>
        <v>#N/A</v>
      </c>
      <c r="T84" s="89" t="e">
        <f t="shared" si="34"/>
        <v>#N/A</v>
      </c>
      <c r="X84" s="106"/>
      <c r="Y84" s="109"/>
      <c r="Z84" s="109"/>
      <c r="AA84" s="109"/>
      <c r="AB84" s="109"/>
      <c r="AC84" s="109"/>
      <c r="AD84" s="109"/>
      <c r="AE84" s="109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ht="20.100000000000001" hidden="1" customHeight="1">
      <c r="A85" s="276"/>
      <c r="B85" s="68" t="e">
        <f t="shared" si="70"/>
        <v>#N/A</v>
      </c>
      <c r="C85" s="89" t="e">
        <f t="shared" si="56"/>
        <v>#N/A</v>
      </c>
      <c r="D85" s="89" t="e">
        <f t="shared" si="57"/>
        <v>#N/A</v>
      </c>
      <c r="E85" s="89" t="e">
        <f t="shared" si="58"/>
        <v>#N/A</v>
      </c>
      <c r="F85" s="89" t="e">
        <f t="shared" si="59"/>
        <v>#N/A</v>
      </c>
      <c r="G85" s="89" t="e">
        <f t="shared" si="60"/>
        <v>#N/A</v>
      </c>
      <c r="H85" s="89" t="e">
        <f t="shared" si="61"/>
        <v>#N/A</v>
      </c>
      <c r="I85" s="89" t="e">
        <f t="shared" si="62"/>
        <v>#N/A</v>
      </c>
      <c r="J85" s="89" t="e">
        <f t="shared" si="63"/>
        <v>#N/A</v>
      </c>
      <c r="K85" s="94" t="e">
        <f t="shared" si="64"/>
        <v>#N/A</v>
      </c>
      <c r="L85" s="95" t="e">
        <f t="shared" si="65"/>
        <v>#N/A</v>
      </c>
      <c r="M85" s="89" t="e">
        <f t="shared" si="66"/>
        <v>#N/A</v>
      </c>
      <c r="N85" s="89" t="e">
        <f t="shared" si="67"/>
        <v>#N/A</v>
      </c>
      <c r="O85" s="89" t="e">
        <f t="shared" si="68"/>
        <v>#N/A</v>
      </c>
      <c r="P85" s="89" t="e">
        <f t="shared" si="69"/>
        <v>#N/A</v>
      </c>
      <c r="Q85" s="164"/>
      <c r="R85" s="89" t="e">
        <f t="shared" si="71"/>
        <v>#N/A</v>
      </c>
      <c r="S85" s="89" t="e">
        <f t="shared" si="33"/>
        <v>#N/A</v>
      </c>
      <c r="T85" s="89" t="e">
        <f t="shared" si="34"/>
        <v>#N/A</v>
      </c>
      <c r="X85" s="3" t="s">
        <v>232</v>
      </c>
      <c r="Y85" s="109"/>
    </row>
    <row r="86" spans="1:51" ht="20.100000000000001" hidden="1" customHeight="1" thickBot="1">
      <c r="A86" s="276"/>
      <c r="B86" s="68" t="e">
        <f t="shared" si="70"/>
        <v>#N/A</v>
      </c>
      <c r="C86" s="89" t="e">
        <f t="shared" si="56"/>
        <v>#N/A</v>
      </c>
      <c r="D86" s="89" t="e">
        <f t="shared" si="57"/>
        <v>#N/A</v>
      </c>
      <c r="E86" s="89" t="e">
        <f t="shared" si="58"/>
        <v>#N/A</v>
      </c>
      <c r="F86" s="89" t="e">
        <f t="shared" si="59"/>
        <v>#N/A</v>
      </c>
      <c r="G86" s="89" t="e">
        <f t="shared" si="60"/>
        <v>#N/A</v>
      </c>
      <c r="H86" s="89" t="e">
        <f t="shared" si="61"/>
        <v>#N/A</v>
      </c>
      <c r="I86" s="89" t="e">
        <f t="shared" si="62"/>
        <v>#N/A</v>
      </c>
      <c r="J86" s="89" t="e">
        <f t="shared" si="63"/>
        <v>#N/A</v>
      </c>
      <c r="K86" s="94" t="e">
        <f t="shared" si="64"/>
        <v>#N/A</v>
      </c>
      <c r="L86" s="95" t="e">
        <f t="shared" si="65"/>
        <v>#N/A</v>
      </c>
      <c r="M86" s="89" t="e">
        <f t="shared" si="66"/>
        <v>#N/A</v>
      </c>
      <c r="N86" s="89" t="e">
        <f t="shared" si="67"/>
        <v>#N/A</v>
      </c>
      <c r="O86" s="89" t="e">
        <f t="shared" si="68"/>
        <v>#N/A</v>
      </c>
      <c r="P86" s="89" t="e">
        <f t="shared" si="69"/>
        <v>#N/A</v>
      </c>
      <c r="Q86" s="164"/>
      <c r="R86" s="89" t="e">
        <f t="shared" si="71"/>
        <v>#N/A</v>
      </c>
      <c r="S86" s="89" t="e">
        <f t="shared" si="33"/>
        <v>#N/A</v>
      </c>
      <c r="T86" s="89" t="e">
        <f t="shared" si="34"/>
        <v>#N/A</v>
      </c>
      <c r="X86" s="5" t="s">
        <v>214</v>
      </c>
      <c r="Y86" s="3"/>
      <c r="Z86" s="3" t="s">
        <v>227</v>
      </c>
      <c r="AA86" s="110"/>
      <c r="AB86" s="110"/>
      <c r="AC86" s="110"/>
      <c r="AD86" s="109"/>
      <c r="AE86" s="109"/>
    </row>
    <row r="87" spans="1:51" ht="20.100000000000001" hidden="1" customHeight="1">
      <c r="A87" s="276"/>
      <c r="B87" s="68" t="e">
        <f t="shared" si="70"/>
        <v>#N/A</v>
      </c>
      <c r="C87" s="89" t="e">
        <f t="shared" si="56"/>
        <v>#N/A</v>
      </c>
      <c r="D87" s="89" t="e">
        <f t="shared" si="57"/>
        <v>#N/A</v>
      </c>
      <c r="E87" s="89" t="e">
        <f t="shared" si="58"/>
        <v>#N/A</v>
      </c>
      <c r="F87" s="89" t="e">
        <f t="shared" si="59"/>
        <v>#N/A</v>
      </c>
      <c r="G87" s="89" t="e">
        <f t="shared" si="60"/>
        <v>#N/A</v>
      </c>
      <c r="H87" s="89" t="e">
        <f t="shared" si="61"/>
        <v>#N/A</v>
      </c>
      <c r="I87" s="89" t="e">
        <f t="shared" si="62"/>
        <v>#N/A</v>
      </c>
      <c r="J87" s="89" t="e">
        <f t="shared" si="63"/>
        <v>#N/A</v>
      </c>
      <c r="K87" s="94" t="e">
        <f t="shared" si="64"/>
        <v>#N/A</v>
      </c>
      <c r="L87" s="95" t="e">
        <f t="shared" si="65"/>
        <v>#N/A</v>
      </c>
      <c r="M87" s="89" t="e">
        <f t="shared" si="66"/>
        <v>#N/A</v>
      </c>
      <c r="N87" s="89" t="e">
        <f t="shared" si="67"/>
        <v>#N/A</v>
      </c>
      <c r="O87" s="89" t="e">
        <f t="shared" si="68"/>
        <v>#N/A</v>
      </c>
      <c r="P87" s="89" t="e">
        <f t="shared" si="69"/>
        <v>#N/A</v>
      </c>
      <c r="Q87" s="164"/>
      <c r="R87" s="89" t="e">
        <f t="shared" si="71"/>
        <v>#N/A</v>
      </c>
      <c r="S87" s="89" t="e">
        <f t="shared" si="33"/>
        <v>#N/A</v>
      </c>
      <c r="T87" s="89" t="e">
        <f t="shared" si="34"/>
        <v>#N/A</v>
      </c>
      <c r="X87" s="175" t="s">
        <v>229</v>
      </c>
      <c r="Y87" s="171"/>
      <c r="Z87" s="172"/>
      <c r="AA87" s="173"/>
      <c r="AB87" s="173"/>
      <c r="AC87" s="173"/>
      <c r="AD87" s="173"/>
      <c r="AE87" s="173"/>
      <c r="AF87" s="174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</row>
    <row r="88" spans="1:51" ht="20.100000000000001" hidden="1" customHeight="1" thickBot="1">
      <c r="A88" s="276"/>
      <c r="B88" s="68" t="e">
        <f t="shared" si="70"/>
        <v>#N/A</v>
      </c>
      <c r="C88" s="89" t="e">
        <f t="shared" si="56"/>
        <v>#N/A</v>
      </c>
      <c r="D88" s="89" t="e">
        <f t="shared" si="57"/>
        <v>#N/A</v>
      </c>
      <c r="E88" s="89" t="e">
        <f t="shared" si="58"/>
        <v>#N/A</v>
      </c>
      <c r="F88" s="89" t="e">
        <f t="shared" si="59"/>
        <v>#N/A</v>
      </c>
      <c r="G88" s="89" t="e">
        <f t="shared" si="60"/>
        <v>#N/A</v>
      </c>
      <c r="H88" s="89" t="e">
        <f t="shared" si="61"/>
        <v>#N/A</v>
      </c>
      <c r="I88" s="89" t="e">
        <f t="shared" si="62"/>
        <v>#N/A</v>
      </c>
      <c r="J88" s="89" t="e">
        <f t="shared" si="63"/>
        <v>#N/A</v>
      </c>
      <c r="K88" s="94" t="e">
        <f t="shared" si="64"/>
        <v>#N/A</v>
      </c>
      <c r="L88" s="95" t="e">
        <f t="shared" si="65"/>
        <v>#N/A</v>
      </c>
      <c r="M88" s="89" t="e">
        <f t="shared" si="66"/>
        <v>#N/A</v>
      </c>
      <c r="N88" s="89" t="e">
        <f t="shared" si="67"/>
        <v>#N/A</v>
      </c>
      <c r="O88" s="89" t="e">
        <f t="shared" si="68"/>
        <v>#N/A</v>
      </c>
      <c r="P88" s="89" t="e">
        <f t="shared" si="69"/>
        <v>#N/A</v>
      </c>
      <c r="Q88" s="164"/>
      <c r="R88" s="89" t="e">
        <f t="shared" si="71"/>
        <v>#N/A</v>
      </c>
      <c r="S88" s="89" t="e">
        <f t="shared" si="33"/>
        <v>#N/A</v>
      </c>
      <c r="T88" s="89" t="e">
        <f t="shared" si="34"/>
        <v>#N/A</v>
      </c>
      <c r="X88" s="176"/>
      <c r="Y88" s="177" t="s">
        <v>228</v>
      </c>
      <c r="Z88" s="178" t="s">
        <v>222</v>
      </c>
      <c r="AA88" s="178"/>
      <c r="AB88" s="178"/>
      <c r="AC88" s="178"/>
      <c r="AD88" s="178"/>
      <c r="AE88" s="178"/>
      <c r="AF88" s="179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</row>
    <row r="89" spans="1:51" ht="20.100000000000001" hidden="1" customHeight="1">
      <c r="A89" s="276"/>
      <c r="B89" s="68" t="e">
        <f t="shared" si="70"/>
        <v>#N/A</v>
      </c>
      <c r="C89" s="89" t="e">
        <f t="shared" si="56"/>
        <v>#N/A</v>
      </c>
      <c r="D89" s="89" t="e">
        <f t="shared" si="57"/>
        <v>#N/A</v>
      </c>
      <c r="E89" s="89" t="e">
        <f t="shared" si="58"/>
        <v>#N/A</v>
      </c>
      <c r="F89" s="89" t="e">
        <f t="shared" si="59"/>
        <v>#N/A</v>
      </c>
      <c r="G89" s="89" t="e">
        <f t="shared" si="60"/>
        <v>#N/A</v>
      </c>
      <c r="H89" s="89" t="e">
        <f t="shared" si="61"/>
        <v>#N/A</v>
      </c>
      <c r="I89" s="89" t="e">
        <f t="shared" si="62"/>
        <v>#N/A</v>
      </c>
      <c r="J89" s="89" t="e">
        <f t="shared" si="63"/>
        <v>#N/A</v>
      </c>
      <c r="K89" s="94" t="e">
        <f t="shared" si="64"/>
        <v>#N/A</v>
      </c>
      <c r="L89" s="95" t="e">
        <f t="shared" si="65"/>
        <v>#N/A</v>
      </c>
      <c r="M89" s="89" t="e">
        <f t="shared" si="66"/>
        <v>#N/A</v>
      </c>
      <c r="N89" s="89" t="e">
        <f t="shared" si="67"/>
        <v>#N/A</v>
      </c>
      <c r="O89" s="89" t="e">
        <f t="shared" si="68"/>
        <v>#N/A</v>
      </c>
      <c r="P89" s="89" t="e">
        <f t="shared" si="69"/>
        <v>#N/A</v>
      </c>
      <c r="Q89" s="164"/>
      <c r="R89" s="89" t="e">
        <f t="shared" si="71"/>
        <v>#N/A</v>
      </c>
      <c r="S89" s="89" t="e">
        <f t="shared" si="33"/>
        <v>#N/A</v>
      </c>
      <c r="T89" s="89" t="e">
        <f t="shared" si="34"/>
        <v>#N/A</v>
      </c>
      <c r="X89" s="3" t="s">
        <v>215</v>
      </c>
      <c r="Y89" s="3" t="s">
        <v>230</v>
      </c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</row>
    <row r="90" spans="1:51" ht="20.100000000000001" hidden="1" customHeight="1">
      <c r="A90" s="276"/>
      <c r="B90" s="68" t="e">
        <f t="shared" si="70"/>
        <v>#N/A</v>
      </c>
      <c r="C90" s="89" t="e">
        <f t="shared" si="56"/>
        <v>#N/A</v>
      </c>
      <c r="D90" s="89" t="e">
        <f t="shared" si="57"/>
        <v>#N/A</v>
      </c>
      <c r="E90" s="89" t="e">
        <f t="shared" si="58"/>
        <v>#N/A</v>
      </c>
      <c r="F90" s="89" t="e">
        <f t="shared" si="59"/>
        <v>#N/A</v>
      </c>
      <c r="G90" s="89" t="e">
        <f t="shared" si="60"/>
        <v>#N/A</v>
      </c>
      <c r="H90" s="89" t="e">
        <f t="shared" si="61"/>
        <v>#N/A</v>
      </c>
      <c r="I90" s="89" t="e">
        <f t="shared" si="62"/>
        <v>#N/A</v>
      </c>
      <c r="J90" s="89" t="e">
        <f t="shared" si="63"/>
        <v>#N/A</v>
      </c>
      <c r="K90" s="94" t="e">
        <f t="shared" si="64"/>
        <v>#N/A</v>
      </c>
      <c r="L90" s="95" t="e">
        <f t="shared" si="65"/>
        <v>#N/A</v>
      </c>
      <c r="M90" s="89" t="e">
        <f t="shared" si="66"/>
        <v>#N/A</v>
      </c>
      <c r="N90" s="89" t="e">
        <f t="shared" si="67"/>
        <v>#N/A</v>
      </c>
      <c r="O90" s="89" t="e">
        <f t="shared" si="68"/>
        <v>#N/A</v>
      </c>
      <c r="P90" s="89" t="e">
        <f t="shared" si="69"/>
        <v>#N/A</v>
      </c>
      <c r="Q90" s="164"/>
      <c r="R90" s="89" t="e">
        <f t="shared" si="71"/>
        <v>#N/A</v>
      </c>
      <c r="S90" s="89" t="e">
        <f t="shared" si="33"/>
        <v>#N/A</v>
      </c>
      <c r="T90" s="89" t="e">
        <f t="shared" si="34"/>
        <v>#N/A</v>
      </c>
      <c r="X90" s="5"/>
      <c r="Y90" s="292" t="s">
        <v>216</v>
      </c>
      <c r="Z90" s="296" t="s">
        <v>210</v>
      </c>
      <c r="AA90" s="296"/>
      <c r="AB90" s="299" t="s">
        <v>212</v>
      </c>
      <c r="AC90" s="296" t="s">
        <v>221</v>
      </c>
      <c r="AD90" s="296"/>
      <c r="AE90" s="296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</row>
    <row r="91" spans="1:51" ht="20.100000000000001" hidden="1" customHeight="1">
      <c r="A91" s="276"/>
      <c r="B91" s="68" t="e">
        <f t="shared" si="70"/>
        <v>#N/A</v>
      </c>
      <c r="C91" s="89" t="e">
        <f t="shared" si="56"/>
        <v>#N/A</v>
      </c>
      <c r="D91" s="89" t="e">
        <f t="shared" si="57"/>
        <v>#N/A</v>
      </c>
      <c r="E91" s="89" t="e">
        <f t="shared" si="58"/>
        <v>#N/A</v>
      </c>
      <c r="F91" s="89" t="e">
        <f t="shared" si="59"/>
        <v>#N/A</v>
      </c>
      <c r="G91" s="89" t="e">
        <f t="shared" si="60"/>
        <v>#N/A</v>
      </c>
      <c r="H91" s="89" t="e">
        <f t="shared" si="61"/>
        <v>#N/A</v>
      </c>
      <c r="I91" s="89" t="e">
        <f t="shared" si="62"/>
        <v>#N/A</v>
      </c>
      <c r="J91" s="89" t="e">
        <f t="shared" si="63"/>
        <v>#N/A</v>
      </c>
      <c r="K91" s="94" t="e">
        <f t="shared" si="64"/>
        <v>#N/A</v>
      </c>
      <c r="L91" s="95" t="e">
        <f t="shared" si="65"/>
        <v>#N/A</v>
      </c>
      <c r="M91" s="89" t="e">
        <f t="shared" si="66"/>
        <v>#N/A</v>
      </c>
      <c r="N91" s="89" t="e">
        <f t="shared" si="67"/>
        <v>#N/A</v>
      </c>
      <c r="O91" s="89" t="e">
        <f t="shared" si="68"/>
        <v>#N/A</v>
      </c>
      <c r="P91" s="89" t="e">
        <f t="shared" si="69"/>
        <v>#N/A</v>
      </c>
      <c r="Q91" s="164"/>
      <c r="R91" s="89" t="e">
        <f t="shared" si="71"/>
        <v>#N/A</v>
      </c>
      <c r="S91" s="89" t="e">
        <f t="shared" si="33"/>
        <v>#N/A</v>
      </c>
      <c r="T91" s="89" t="e">
        <f t="shared" si="34"/>
        <v>#N/A</v>
      </c>
      <c r="X91" s="5"/>
      <c r="Y91" s="292"/>
      <c r="Z91" s="298" t="s">
        <v>211</v>
      </c>
      <c r="AA91" s="298"/>
      <c r="AB91" s="299"/>
      <c r="AC91" s="298" t="s">
        <v>211</v>
      </c>
      <c r="AD91" s="298"/>
      <c r="AE91" s="298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</row>
    <row r="92" spans="1:51" ht="20.100000000000001" hidden="1" customHeight="1">
      <c r="A92" s="276"/>
      <c r="B92" s="68" t="e">
        <f t="shared" si="70"/>
        <v>#N/A</v>
      </c>
      <c r="C92" s="89" t="e">
        <f t="shared" si="56"/>
        <v>#N/A</v>
      </c>
      <c r="D92" s="89" t="e">
        <f t="shared" si="57"/>
        <v>#N/A</v>
      </c>
      <c r="E92" s="89" t="e">
        <f t="shared" si="58"/>
        <v>#N/A</v>
      </c>
      <c r="F92" s="89" t="e">
        <f t="shared" si="59"/>
        <v>#N/A</v>
      </c>
      <c r="G92" s="89" t="e">
        <f t="shared" si="60"/>
        <v>#N/A</v>
      </c>
      <c r="H92" s="89" t="e">
        <f t="shared" si="61"/>
        <v>#N/A</v>
      </c>
      <c r="I92" s="89" t="e">
        <f t="shared" si="62"/>
        <v>#N/A</v>
      </c>
      <c r="J92" s="89" t="e">
        <f t="shared" si="63"/>
        <v>#N/A</v>
      </c>
      <c r="K92" s="94" t="e">
        <f t="shared" si="64"/>
        <v>#N/A</v>
      </c>
      <c r="L92" s="95" t="e">
        <f t="shared" si="65"/>
        <v>#N/A</v>
      </c>
      <c r="M92" s="89" t="e">
        <f t="shared" si="66"/>
        <v>#N/A</v>
      </c>
      <c r="N92" s="89" t="e">
        <f t="shared" si="67"/>
        <v>#N/A</v>
      </c>
      <c r="O92" s="89" t="e">
        <f t="shared" si="68"/>
        <v>#N/A</v>
      </c>
      <c r="P92" s="89" t="e">
        <f t="shared" si="69"/>
        <v>#N/A</v>
      </c>
      <c r="Q92" s="164"/>
      <c r="R92" s="89" t="e">
        <f t="shared" si="71"/>
        <v>#N/A</v>
      </c>
      <c r="S92" s="89" t="e">
        <f t="shared" si="33"/>
        <v>#N/A</v>
      </c>
      <c r="T92" s="89" t="e">
        <f t="shared" si="34"/>
        <v>#N/A</v>
      </c>
      <c r="X92" s="292" t="s">
        <v>217</v>
      </c>
      <c r="Y92" s="292"/>
      <c r="Z92" s="296" t="s">
        <v>218</v>
      </c>
      <c r="AA92" s="296"/>
      <c r="AB92" s="296"/>
      <c r="AC92" s="5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</row>
    <row r="93" spans="1:51" ht="20.100000000000001" hidden="1" customHeight="1">
      <c r="A93" s="276"/>
      <c r="B93" s="68" t="e">
        <f t="shared" si="70"/>
        <v>#N/A</v>
      </c>
      <c r="C93" s="89" t="e">
        <f t="shared" si="56"/>
        <v>#N/A</v>
      </c>
      <c r="D93" s="89" t="e">
        <f t="shared" si="57"/>
        <v>#N/A</v>
      </c>
      <c r="E93" s="89" t="e">
        <f t="shared" si="58"/>
        <v>#N/A</v>
      </c>
      <c r="F93" s="89" t="e">
        <f t="shared" si="59"/>
        <v>#N/A</v>
      </c>
      <c r="G93" s="89" t="e">
        <f t="shared" si="60"/>
        <v>#N/A</v>
      </c>
      <c r="H93" s="89" t="e">
        <f t="shared" si="61"/>
        <v>#N/A</v>
      </c>
      <c r="I93" s="89" t="e">
        <f t="shared" si="62"/>
        <v>#N/A</v>
      </c>
      <c r="J93" s="89" t="e">
        <f t="shared" si="63"/>
        <v>#N/A</v>
      </c>
      <c r="K93" s="94" t="e">
        <f t="shared" si="64"/>
        <v>#N/A</v>
      </c>
      <c r="L93" s="95" t="e">
        <f t="shared" si="65"/>
        <v>#N/A</v>
      </c>
      <c r="M93" s="89" t="e">
        <f t="shared" si="66"/>
        <v>#N/A</v>
      </c>
      <c r="N93" s="89" t="e">
        <f t="shared" si="67"/>
        <v>#N/A</v>
      </c>
      <c r="O93" s="89" t="e">
        <f t="shared" si="68"/>
        <v>#N/A</v>
      </c>
      <c r="P93" s="89" t="e">
        <f t="shared" si="69"/>
        <v>#N/A</v>
      </c>
      <c r="Q93" s="164"/>
      <c r="R93" s="89" t="e">
        <f t="shared" si="71"/>
        <v>#N/A</v>
      </c>
      <c r="S93" s="89" t="e">
        <f t="shared" si="33"/>
        <v>#N/A</v>
      </c>
      <c r="T93" s="89" t="e">
        <f t="shared" si="34"/>
        <v>#N/A</v>
      </c>
      <c r="X93" s="292"/>
      <c r="Y93" s="292"/>
      <c r="Z93" s="298" t="s">
        <v>211</v>
      </c>
      <c r="AA93" s="298"/>
      <c r="AB93" s="298"/>
      <c r="AC93" s="170" t="s">
        <v>213</v>
      </c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</row>
    <row r="94" spans="1:51" ht="20.100000000000001" hidden="1" customHeight="1">
      <c r="A94" s="276"/>
      <c r="B94" s="69" t="e">
        <f t="shared" si="70"/>
        <v>#N/A</v>
      </c>
      <c r="C94" s="96" t="e">
        <f t="shared" si="56"/>
        <v>#N/A</v>
      </c>
      <c r="D94" s="96" t="e">
        <f t="shared" si="57"/>
        <v>#N/A</v>
      </c>
      <c r="E94" s="96" t="e">
        <f t="shared" si="58"/>
        <v>#N/A</v>
      </c>
      <c r="F94" s="96" t="e">
        <f t="shared" si="59"/>
        <v>#N/A</v>
      </c>
      <c r="G94" s="96" t="e">
        <f t="shared" si="60"/>
        <v>#N/A</v>
      </c>
      <c r="H94" s="96" t="e">
        <f t="shared" si="61"/>
        <v>#N/A</v>
      </c>
      <c r="I94" s="96" t="e">
        <f t="shared" si="62"/>
        <v>#N/A</v>
      </c>
      <c r="J94" s="96" t="e">
        <f t="shared" si="63"/>
        <v>#N/A</v>
      </c>
      <c r="K94" s="97" t="e">
        <f t="shared" si="64"/>
        <v>#N/A</v>
      </c>
      <c r="L94" s="98" t="e">
        <f t="shared" si="65"/>
        <v>#N/A</v>
      </c>
      <c r="M94" s="96" t="e">
        <f t="shared" si="66"/>
        <v>#N/A</v>
      </c>
      <c r="N94" s="96" t="e">
        <f t="shared" si="67"/>
        <v>#N/A</v>
      </c>
      <c r="O94" s="96" t="e">
        <f t="shared" si="68"/>
        <v>#N/A</v>
      </c>
      <c r="P94" s="96" t="e">
        <f t="shared" si="69"/>
        <v>#N/A</v>
      </c>
      <c r="Q94" s="165"/>
      <c r="R94" s="96" t="e">
        <f t="shared" si="71"/>
        <v>#N/A</v>
      </c>
      <c r="S94" s="96" t="e">
        <f t="shared" si="33"/>
        <v>#N/A</v>
      </c>
      <c r="T94" s="96" t="e">
        <f t="shared" si="34"/>
        <v>#N/A</v>
      </c>
      <c r="X94" s="297" t="s">
        <v>219</v>
      </c>
      <c r="Y94" s="297"/>
      <c r="Z94" s="296" t="s">
        <v>223</v>
      </c>
      <c r="AA94" s="296"/>
      <c r="AB94" s="296"/>
      <c r="AC94" s="296"/>
      <c r="AD94" s="296"/>
      <c r="AE94" s="296"/>
      <c r="AF94" s="169" t="s">
        <v>231</v>
      </c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</row>
    <row r="95" spans="1:51" ht="20.100000000000001" hidden="1" customHeight="1">
      <c r="A95" s="272" t="s">
        <v>163</v>
      </c>
      <c r="B95" s="67" t="str">
        <f>$B55</f>
        <v>0101</v>
      </c>
      <c r="C95" s="88">
        <f t="shared" ref="C95:C114" ca="1" si="72">INDEX($Z$66:$AY$66,1,MATCH($B95,$Z$45:$AY$45))</f>
        <v>0</v>
      </c>
      <c r="D95" s="88">
        <f t="shared" ref="D95:D114" ca="1" si="73">INDEX($Z$67:$AY$67,1,MATCH($B95,$Z$45:$AY$45))</f>
        <v>1366</v>
      </c>
      <c r="E95" s="88">
        <f t="shared" ref="E95:E114" ca="1" si="74">INDEX($Z$68:$AY$68,1,MATCH($B95,$Z$45:$AY$45))</f>
        <v>0</v>
      </c>
      <c r="F95" s="88">
        <f t="shared" ref="F95:F114" ca="1" si="75">INDEX($Z$69:$AY$69,1,MATCH($B95,$Z$45:$AY$45))</f>
        <v>0</v>
      </c>
      <c r="G95" s="88">
        <f t="shared" ref="G95:G114" ca="1" si="76">INDEX($Z$70:$AY$70,1,MATCH($B95,$Z$45:$AY$45))</f>
        <v>0</v>
      </c>
      <c r="H95" s="88">
        <f t="shared" ref="H95:H114" ca="1" si="77">INDEX($Z$71:$AY$71,1,MATCH($B95,$Z$45:$AY$45))</f>
        <v>0</v>
      </c>
      <c r="I95" s="88">
        <f t="shared" ref="I95:I114" ca="1" si="78">INDEX($Z$72:$AY$72,1,MATCH($B95,$Z$45:$AY$45))</f>
        <v>0</v>
      </c>
      <c r="J95" s="88">
        <f t="shared" ref="J95:J114" ca="1" si="79">INDEX($Z$73:$AY$73,1,MATCH($B95,$Z$45:$AY$45))</f>
        <v>1366</v>
      </c>
      <c r="K95" s="92">
        <f t="shared" ref="K95:K114" ca="1" si="80">INDEX($Z$74:$AY$74,1,MATCH($B95,$Z$45:$AY$45))</f>
        <v>1366</v>
      </c>
      <c r="L95" s="93">
        <f t="shared" ref="L95:L114" ca="1" si="81">C95*H15</f>
        <v>0</v>
      </c>
      <c r="M95" s="88">
        <f t="shared" ref="M95:M114" ca="1" si="82">D95*I15</f>
        <v>1366</v>
      </c>
      <c r="N95" s="88">
        <f t="shared" ref="N95:N114" ca="1" si="83">E95*J15</f>
        <v>0</v>
      </c>
      <c r="O95" s="88">
        <f t="shared" ref="O95:O114" ca="1" si="84">F95*K15</f>
        <v>0</v>
      </c>
      <c r="P95" s="88">
        <f t="shared" ref="P95:P114" ca="1" si="85">G95*L15</f>
        <v>0</v>
      </c>
      <c r="Q95" s="163"/>
      <c r="R95" s="88">
        <f t="shared" ca="1" si="32"/>
        <v>0</v>
      </c>
      <c r="S95" s="88">
        <f t="shared" ca="1" si="33"/>
        <v>1366</v>
      </c>
      <c r="T95" s="88">
        <f t="shared" ca="1" si="34"/>
        <v>1366</v>
      </c>
      <c r="X95" s="297"/>
      <c r="Y95" s="297"/>
      <c r="Z95" s="295" t="s">
        <v>211</v>
      </c>
      <c r="AA95" s="295"/>
      <c r="AB95" s="295"/>
      <c r="AC95" s="295"/>
      <c r="AD95" s="295"/>
      <c r="AE95" s="168"/>
      <c r="AR95" s="110"/>
      <c r="AS95" s="110"/>
      <c r="AT95" s="110"/>
      <c r="AU95" s="110"/>
      <c r="AV95" s="110"/>
      <c r="AW95" s="110"/>
      <c r="AX95" s="110"/>
      <c r="AY95" s="110"/>
    </row>
    <row r="96" spans="1:51" ht="20.100000000000001" hidden="1" customHeight="1">
      <c r="A96" s="273"/>
      <c r="B96" s="68" t="e">
        <f t="shared" ref="B96:B114" si="86">$B56</f>
        <v>#N/A</v>
      </c>
      <c r="C96" s="89" t="e">
        <f t="shared" si="72"/>
        <v>#N/A</v>
      </c>
      <c r="D96" s="89" t="e">
        <f t="shared" si="73"/>
        <v>#N/A</v>
      </c>
      <c r="E96" s="89" t="e">
        <f t="shared" si="74"/>
        <v>#N/A</v>
      </c>
      <c r="F96" s="89" t="e">
        <f t="shared" si="75"/>
        <v>#N/A</v>
      </c>
      <c r="G96" s="89" t="e">
        <f t="shared" si="76"/>
        <v>#N/A</v>
      </c>
      <c r="H96" s="89" t="e">
        <f t="shared" si="77"/>
        <v>#N/A</v>
      </c>
      <c r="I96" s="89" t="e">
        <f t="shared" si="78"/>
        <v>#N/A</v>
      </c>
      <c r="J96" s="89" t="e">
        <f t="shared" si="79"/>
        <v>#N/A</v>
      </c>
      <c r="K96" s="94" t="e">
        <f t="shared" si="80"/>
        <v>#N/A</v>
      </c>
      <c r="L96" s="95" t="e">
        <f t="shared" si="81"/>
        <v>#N/A</v>
      </c>
      <c r="M96" s="89" t="e">
        <f t="shared" si="82"/>
        <v>#N/A</v>
      </c>
      <c r="N96" s="89" t="e">
        <f t="shared" si="83"/>
        <v>#N/A</v>
      </c>
      <c r="O96" s="89" t="e">
        <f t="shared" si="84"/>
        <v>#N/A</v>
      </c>
      <c r="P96" s="89" t="e">
        <f t="shared" si="85"/>
        <v>#N/A</v>
      </c>
      <c r="Q96" s="164"/>
      <c r="R96" s="89" t="e">
        <f t="shared" ref="R96:R114" si="87">I96</f>
        <v>#N/A</v>
      </c>
      <c r="S96" s="89" t="e">
        <f t="shared" si="33"/>
        <v>#N/A</v>
      </c>
      <c r="T96" s="89" t="e">
        <f t="shared" si="34"/>
        <v>#N/A</v>
      </c>
      <c r="X96" s="297" t="s">
        <v>220</v>
      </c>
      <c r="Y96" s="297"/>
      <c r="Z96" s="294" t="s">
        <v>225</v>
      </c>
      <c r="AA96" s="294"/>
      <c r="AR96" s="110"/>
      <c r="AS96" s="110"/>
      <c r="AT96" s="110"/>
      <c r="AU96" s="110"/>
      <c r="AV96" s="110"/>
      <c r="AW96" s="110"/>
      <c r="AX96" s="110"/>
      <c r="AY96" s="110"/>
    </row>
    <row r="97" spans="1:51" ht="20.100000000000001" hidden="1" customHeight="1">
      <c r="A97" s="273"/>
      <c r="B97" s="68" t="e">
        <f t="shared" si="86"/>
        <v>#N/A</v>
      </c>
      <c r="C97" s="89" t="e">
        <f t="shared" si="72"/>
        <v>#N/A</v>
      </c>
      <c r="D97" s="89" t="e">
        <f t="shared" si="73"/>
        <v>#N/A</v>
      </c>
      <c r="E97" s="89" t="e">
        <f t="shared" si="74"/>
        <v>#N/A</v>
      </c>
      <c r="F97" s="89" t="e">
        <f t="shared" si="75"/>
        <v>#N/A</v>
      </c>
      <c r="G97" s="89" t="e">
        <f t="shared" si="76"/>
        <v>#N/A</v>
      </c>
      <c r="H97" s="89" t="e">
        <f t="shared" si="77"/>
        <v>#N/A</v>
      </c>
      <c r="I97" s="89" t="e">
        <f t="shared" si="78"/>
        <v>#N/A</v>
      </c>
      <c r="J97" s="89" t="e">
        <f t="shared" si="79"/>
        <v>#N/A</v>
      </c>
      <c r="K97" s="94" t="e">
        <f t="shared" si="80"/>
        <v>#N/A</v>
      </c>
      <c r="L97" s="95" t="e">
        <f t="shared" si="81"/>
        <v>#N/A</v>
      </c>
      <c r="M97" s="89" t="e">
        <f t="shared" si="82"/>
        <v>#N/A</v>
      </c>
      <c r="N97" s="89" t="e">
        <f t="shared" si="83"/>
        <v>#N/A</v>
      </c>
      <c r="O97" s="89" t="e">
        <f t="shared" si="84"/>
        <v>#N/A</v>
      </c>
      <c r="P97" s="89" t="e">
        <f t="shared" si="85"/>
        <v>#N/A</v>
      </c>
      <c r="Q97" s="164"/>
      <c r="R97" s="89" t="e">
        <f t="shared" si="87"/>
        <v>#N/A</v>
      </c>
      <c r="S97" s="89" t="e">
        <f t="shared" si="33"/>
        <v>#N/A</v>
      </c>
      <c r="T97" s="89" t="e">
        <f t="shared" si="34"/>
        <v>#N/A</v>
      </c>
      <c r="X97" s="297"/>
      <c r="Y97" s="297"/>
      <c r="Z97" s="293" t="s">
        <v>211</v>
      </c>
      <c r="AA97" s="293"/>
      <c r="AR97" s="110"/>
      <c r="AS97" s="110"/>
      <c r="AT97" s="110"/>
      <c r="AU97" s="110"/>
      <c r="AV97" s="110"/>
      <c r="AW97" s="110"/>
      <c r="AX97" s="110"/>
      <c r="AY97" s="110"/>
    </row>
    <row r="98" spans="1:51" ht="20.100000000000001" hidden="1" customHeight="1">
      <c r="A98" s="273"/>
      <c r="B98" s="68" t="e">
        <f t="shared" si="86"/>
        <v>#N/A</v>
      </c>
      <c r="C98" s="89" t="e">
        <f t="shared" si="72"/>
        <v>#N/A</v>
      </c>
      <c r="D98" s="89" t="e">
        <f t="shared" si="73"/>
        <v>#N/A</v>
      </c>
      <c r="E98" s="89" t="e">
        <f t="shared" si="74"/>
        <v>#N/A</v>
      </c>
      <c r="F98" s="89" t="e">
        <f t="shared" si="75"/>
        <v>#N/A</v>
      </c>
      <c r="G98" s="89" t="e">
        <f t="shared" si="76"/>
        <v>#N/A</v>
      </c>
      <c r="H98" s="89" t="e">
        <f t="shared" si="77"/>
        <v>#N/A</v>
      </c>
      <c r="I98" s="89" t="e">
        <f t="shared" si="78"/>
        <v>#N/A</v>
      </c>
      <c r="J98" s="89" t="e">
        <f t="shared" si="79"/>
        <v>#N/A</v>
      </c>
      <c r="K98" s="94" t="e">
        <f t="shared" si="80"/>
        <v>#N/A</v>
      </c>
      <c r="L98" s="95" t="e">
        <f t="shared" si="81"/>
        <v>#N/A</v>
      </c>
      <c r="M98" s="89" t="e">
        <f t="shared" si="82"/>
        <v>#N/A</v>
      </c>
      <c r="N98" s="89" t="e">
        <f t="shared" si="83"/>
        <v>#N/A</v>
      </c>
      <c r="O98" s="89" t="e">
        <f t="shared" si="84"/>
        <v>#N/A</v>
      </c>
      <c r="P98" s="89" t="e">
        <f t="shared" si="85"/>
        <v>#N/A</v>
      </c>
      <c r="Q98" s="164"/>
      <c r="R98" s="89" t="e">
        <f t="shared" si="87"/>
        <v>#N/A</v>
      </c>
      <c r="S98" s="89" t="e">
        <f t="shared" si="33"/>
        <v>#N/A</v>
      </c>
      <c r="T98" s="89" t="e">
        <f t="shared" si="34"/>
        <v>#N/A</v>
      </c>
      <c r="X98" s="126"/>
      <c r="Y98" s="126"/>
      <c r="Z98" s="205"/>
      <c r="AA98" s="205"/>
      <c r="AB98" s="166" t="s">
        <v>224</v>
      </c>
      <c r="AR98" s="110"/>
      <c r="AS98" s="110"/>
      <c r="AT98" s="110"/>
      <c r="AU98" s="110"/>
      <c r="AV98" s="110"/>
      <c r="AW98" s="110"/>
      <c r="AX98" s="110"/>
      <c r="AY98" s="110"/>
    </row>
    <row r="99" spans="1:51" ht="20.100000000000001" hidden="1" customHeight="1">
      <c r="A99" s="273"/>
      <c r="B99" s="68" t="e">
        <f t="shared" si="86"/>
        <v>#N/A</v>
      </c>
      <c r="C99" s="89" t="e">
        <f t="shared" si="72"/>
        <v>#N/A</v>
      </c>
      <c r="D99" s="89" t="e">
        <f t="shared" si="73"/>
        <v>#N/A</v>
      </c>
      <c r="E99" s="89" t="e">
        <f t="shared" si="74"/>
        <v>#N/A</v>
      </c>
      <c r="F99" s="89" t="e">
        <f t="shared" si="75"/>
        <v>#N/A</v>
      </c>
      <c r="G99" s="89" t="e">
        <f t="shared" si="76"/>
        <v>#N/A</v>
      </c>
      <c r="H99" s="89" t="e">
        <f t="shared" si="77"/>
        <v>#N/A</v>
      </c>
      <c r="I99" s="89" t="e">
        <f t="shared" si="78"/>
        <v>#N/A</v>
      </c>
      <c r="J99" s="89" t="e">
        <f t="shared" si="79"/>
        <v>#N/A</v>
      </c>
      <c r="K99" s="94" t="e">
        <f t="shared" si="80"/>
        <v>#N/A</v>
      </c>
      <c r="L99" s="95" t="e">
        <f t="shared" si="81"/>
        <v>#N/A</v>
      </c>
      <c r="M99" s="89" t="e">
        <f t="shared" si="82"/>
        <v>#N/A</v>
      </c>
      <c r="N99" s="89" t="e">
        <f t="shared" si="83"/>
        <v>#N/A</v>
      </c>
      <c r="O99" s="89" t="e">
        <f t="shared" si="84"/>
        <v>#N/A</v>
      </c>
      <c r="P99" s="89" t="e">
        <f t="shared" si="85"/>
        <v>#N/A</v>
      </c>
      <c r="Q99" s="164"/>
      <c r="R99" s="89" t="e">
        <f t="shared" si="87"/>
        <v>#N/A</v>
      </c>
      <c r="S99" s="89" t="e">
        <f t="shared" si="33"/>
        <v>#N/A</v>
      </c>
      <c r="T99" s="89" t="e">
        <f t="shared" si="34"/>
        <v>#N/A</v>
      </c>
      <c r="X99" s="126"/>
      <c r="Y99" s="126"/>
      <c r="AR99" s="110"/>
      <c r="AS99" s="110"/>
      <c r="AT99" s="110"/>
      <c r="AU99" s="110"/>
      <c r="AV99" s="110"/>
      <c r="AW99" s="110"/>
      <c r="AX99" s="110"/>
      <c r="AY99" s="110"/>
    </row>
    <row r="100" spans="1:51" ht="20.100000000000001" hidden="1" customHeight="1">
      <c r="A100" s="273"/>
      <c r="B100" s="68" t="e">
        <f t="shared" si="86"/>
        <v>#N/A</v>
      </c>
      <c r="C100" s="89" t="e">
        <f t="shared" si="72"/>
        <v>#N/A</v>
      </c>
      <c r="D100" s="89" t="e">
        <f t="shared" si="73"/>
        <v>#N/A</v>
      </c>
      <c r="E100" s="89" t="e">
        <f t="shared" si="74"/>
        <v>#N/A</v>
      </c>
      <c r="F100" s="89" t="e">
        <f t="shared" si="75"/>
        <v>#N/A</v>
      </c>
      <c r="G100" s="89" t="e">
        <f t="shared" si="76"/>
        <v>#N/A</v>
      </c>
      <c r="H100" s="89" t="e">
        <f t="shared" si="77"/>
        <v>#N/A</v>
      </c>
      <c r="I100" s="89" t="e">
        <f t="shared" si="78"/>
        <v>#N/A</v>
      </c>
      <c r="J100" s="89" t="e">
        <f t="shared" si="79"/>
        <v>#N/A</v>
      </c>
      <c r="K100" s="94" t="e">
        <f t="shared" si="80"/>
        <v>#N/A</v>
      </c>
      <c r="L100" s="95" t="e">
        <f t="shared" si="81"/>
        <v>#N/A</v>
      </c>
      <c r="M100" s="89" t="e">
        <f t="shared" si="82"/>
        <v>#N/A</v>
      </c>
      <c r="N100" s="89" t="e">
        <f t="shared" si="83"/>
        <v>#N/A</v>
      </c>
      <c r="O100" s="89" t="e">
        <f t="shared" si="84"/>
        <v>#N/A</v>
      </c>
      <c r="P100" s="89" t="e">
        <f t="shared" si="85"/>
        <v>#N/A</v>
      </c>
      <c r="Q100" s="164"/>
      <c r="R100" s="89" t="e">
        <f t="shared" si="87"/>
        <v>#N/A</v>
      </c>
      <c r="S100" s="89" t="e">
        <f t="shared" si="33"/>
        <v>#N/A</v>
      </c>
      <c r="T100" s="89" t="e">
        <f t="shared" si="34"/>
        <v>#N/A</v>
      </c>
      <c r="X100" s="126"/>
      <c r="Y100" s="126"/>
      <c r="AR100" s="110"/>
      <c r="AS100" s="110"/>
      <c r="AT100" s="110"/>
      <c r="AU100" s="110"/>
      <c r="AV100" s="110"/>
      <c r="AW100" s="110"/>
      <c r="AX100" s="110"/>
      <c r="AY100" s="110"/>
    </row>
    <row r="101" spans="1:51" ht="20.100000000000001" hidden="1" customHeight="1">
      <c r="A101" s="273"/>
      <c r="B101" s="68" t="e">
        <f t="shared" si="86"/>
        <v>#N/A</v>
      </c>
      <c r="C101" s="89" t="e">
        <f t="shared" si="72"/>
        <v>#N/A</v>
      </c>
      <c r="D101" s="89" t="e">
        <f t="shared" si="73"/>
        <v>#N/A</v>
      </c>
      <c r="E101" s="89" t="e">
        <f t="shared" si="74"/>
        <v>#N/A</v>
      </c>
      <c r="F101" s="89" t="e">
        <f t="shared" si="75"/>
        <v>#N/A</v>
      </c>
      <c r="G101" s="89" t="e">
        <f t="shared" si="76"/>
        <v>#N/A</v>
      </c>
      <c r="H101" s="89" t="e">
        <f t="shared" si="77"/>
        <v>#N/A</v>
      </c>
      <c r="I101" s="89" t="e">
        <f t="shared" si="78"/>
        <v>#N/A</v>
      </c>
      <c r="J101" s="89" t="e">
        <f t="shared" si="79"/>
        <v>#N/A</v>
      </c>
      <c r="K101" s="94" t="e">
        <f t="shared" si="80"/>
        <v>#N/A</v>
      </c>
      <c r="L101" s="95" t="e">
        <f t="shared" si="81"/>
        <v>#N/A</v>
      </c>
      <c r="M101" s="89" t="e">
        <f t="shared" si="82"/>
        <v>#N/A</v>
      </c>
      <c r="N101" s="89" t="e">
        <f t="shared" si="83"/>
        <v>#N/A</v>
      </c>
      <c r="O101" s="89" t="e">
        <f t="shared" si="84"/>
        <v>#N/A</v>
      </c>
      <c r="P101" s="89" t="e">
        <f t="shared" si="85"/>
        <v>#N/A</v>
      </c>
      <c r="Q101" s="164"/>
      <c r="R101" s="89" t="e">
        <f t="shared" si="87"/>
        <v>#N/A</v>
      </c>
      <c r="S101" s="89" t="e">
        <f t="shared" si="33"/>
        <v>#N/A</v>
      </c>
      <c r="T101" s="89" t="e">
        <f t="shared" si="34"/>
        <v>#N/A</v>
      </c>
      <c r="X101" s="126"/>
      <c r="Y101" s="126"/>
      <c r="AR101" s="110"/>
      <c r="AS101" s="110"/>
      <c r="AT101" s="110"/>
      <c r="AU101" s="110"/>
      <c r="AV101" s="110"/>
      <c r="AW101" s="110"/>
      <c r="AX101" s="110"/>
      <c r="AY101" s="110"/>
    </row>
    <row r="102" spans="1:51" ht="20.100000000000001" hidden="1" customHeight="1">
      <c r="A102" s="273"/>
      <c r="B102" s="68" t="e">
        <f t="shared" si="86"/>
        <v>#N/A</v>
      </c>
      <c r="C102" s="89" t="e">
        <f t="shared" si="72"/>
        <v>#N/A</v>
      </c>
      <c r="D102" s="89" t="e">
        <f t="shared" si="73"/>
        <v>#N/A</v>
      </c>
      <c r="E102" s="89" t="e">
        <f t="shared" si="74"/>
        <v>#N/A</v>
      </c>
      <c r="F102" s="89" t="e">
        <f t="shared" si="75"/>
        <v>#N/A</v>
      </c>
      <c r="G102" s="89" t="e">
        <f t="shared" si="76"/>
        <v>#N/A</v>
      </c>
      <c r="H102" s="89" t="e">
        <f t="shared" si="77"/>
        <v>#N/A</v>
      </c>
      <c r="I102" s="89" t="e">
        <f t="shared" si="78"/>
        <v>#N/A</v>
      </c>
      <c r="J102" s="89" t="e">
        <f t="shared" si="79"/>
        <v>#N/A</v>
      </c>
      <c r="K102" s="94" t="e">
        <f t="shared" si="80"/>
        <v>#N/A</v>
      </c>
      <c r="L102" s="95" t="e">
        <f t="shared" si="81"/>
        <v>#N/A</v>
      </c>
      <c r="M102" s="89" t="e">
        <f t="shared" si="82"/>
        <v>#N/A</v>
      </c>
      <c r="N102" s="89" t="e">
        <f t="shared" si="83"/>
        <v>#N/A</v>
      </c>
      <c r="O102" s="89" t="e">
        <f t="shared" si="84"/>
        <v>#N/A</v>
      </c>
      <c r="P102" s="89" t="e">
        <f t="shared" si="85"/>
        <v>#N/A</v>
      </c>
      <c r="Q102" s="164"/>
      <c r="R102" s="89" t="e">
        <f t="shared" si="87"/>
        <v>#N/A</v>
      </c>
      <c r="S102" s="89" t="e">
        <f t="shared" si="33"/>
        <v>#N/A</v>
      </c>
      <c r="T102" s="89" t="e">
        <f t="shared" si="34"/>
        <v>#N/A</v>
      </c>
      <c r="X102" s="126"/>
      <c r="Y102" s="126"/>
      <c r="Z102" s="3"/>
      <c r="AA102" s="3"/>
      <c r="AB102" s="3"/>
      <c r="AC102" s="5"/>
      <c r="AD102" s="5"/>
      <c r="AE102" s="5"/>
      <c r="AF102" s="5"/>
      <c r="AG102" s="5"/>
      <c r="AR102" s="110"/>
      <c r="AS102" s="110"/>
      <c r="AT102" s="110"/>
      <c r="AU102" s="110"/>
      <c r="AV102" s="110"/>
      <c r="AW102" s="110"/>
      <c r="AX102" s="110"/>
      <c r="AY102" s="110"/>
    </row>
    <row r="103" spans="1:51" ht="20.100000000000001" hidden="1" customHeight="1">
      <c r="A103" s="273"/>
      <c r="B103" s="68" t="e">
        <f t="shared" si="86"/>
        <v>#N/A</v>
      </c>
      <c r="C103" s="89" t="e">
        <f t="shared" si="72"/>
        <v>#N/A</v>
      </c>
      <c r="D103" s="89" t="e">
        <f t="shared" si="73"/>
        <v>#N/A</v>
      </c>
      <c r="E103" s="89" t="e">
        <f t="shared" si="74"/>
        <v>#N/A</v>
      </c>
      <c r="F103" s="89" t="e">
        <f t="shared" si="75"/>
        <v>#N/A</v>
      </c>
      <c r="G103" s="89" t="e">
        <f t="shared" si="76"/>
        <v>#N/A</v>
      </c>
      <c r="H103" s="89" t="e">
        <f t="shared" si="77"/>
        <v>#N/A</v>
      </c>
      <c r="I103" s="89" t="e">
        <f t="shared" si="78"/>
        <v>#N/A</v>
      </c>
      <c r="J103" s="89" t="e">
        <f t="shared" si="79"/>
        <v>#N/A</v>
      </c>
      <c r="K103" s="94" t="e">
        <f t="shared" si="80"/>
        <v>#N/A</v>
      </c>
      <c r="L103" s="95" t="e">
        <f t="shared" si="81"/>
        <v>#N/A</v>
      </c>
      <c r="M103" s="89" t="e">
        <f t="shared" si="82"/>
        <v>#N/A</v>
      </c>
      <c r="N103" s="89" t="e">
        <f t="shared" si="83"/>
        <v>#N/A</v>
      </c>
      <c r="O103" s="89" t="e">
        <f t="shared" si="84"/>
        <v>#N/A</v>
      </c>
      <c r="P103" s="89" t="e">
        <f t="shared" si="85"/>
        <v>#N/A</v>
      </c>
      <c r="Q103" s="164"/>
      <c r="R103" s="89" t="e">
        <f t="shared" si="87"/>
        <v>#N/A</v>
      </c>
      <c r="S103" s="89" t="e">
        <f t="shared" si="33"/>
        <v>#N/A</v>
      </c>
      <c r="T103" s="89" t="e">
        <f t="shared" si="34"/>
        <v>#N/A</v>
      </c>
      <c r="X103" s="126"/>
      <c r="Y103" s="126"/>
      <c r="Z103" s="3"/>
      <c r="AA103" s="3"/>
      <c r="AB103" s="3"/>
      <c r="AC103" s="5"/>
      <c r="AD103" s="5"/>
      <c r="AE103" s="5"/>
      <c r="AF103" s="5"/>
      <c r="AG103" s="5"/>
      <c r="AR103" s="110"/>
      <c r="AS103" s="110"/>
      <c r="AT103" s="110"/>
      <c r="AU103" s="110"/>
      <c r="AV103" s="110"/>
      <c r="AW103" s="110"/>
      <c r="AX103" s="110"/>
      <c r="AY103" s="110"/>
    </row>
    <row r="104" spans="1:51" ht="20.100000000000001" hidden="1" customHeight="1">
      <c r="A104" s="273"/>
      <c r="B104" s="68" t="e">
        <f t="shared" si="86"/>
        <v>#N/A</v>
      </c>
      <c r="C104" s="89" t="e">
        <f t="shared" si="72"/>
        <v>#N/A</v>
      </c>
      <c r="D104" s="89" t="e">
        <f t="shared" si="73"/>
        <v>#N/A</v>
      </c>
      <c r="E104" s="89" t="e">
        <f t="shared" si="74"/>
        <v>#N/A</v>
      </c>
      <c r="F104" s="89" t="e">
        <f t="shared" si="75"/>
        <v>#N/A</v>
      </c>
      <c r="G104" s="89" t="e">
        <f t="shared" si="76"/>
        <v>#N/A</v>
      </c>
      <c r="H104" s="89" t="e">
        <f t="shared" si="77"/>
        <v>#N/A</v>
      </c>
      <c r="I104" s="89" t="e">
        <f t="shared" si="78"/>
        <v>#N/A</v>
      </c>
      <c r="J104" s="89" t="e">
        <f t="shared" si="79"/>
        <v>#N/A</v>
      </c>
      <c r="K104" s="94" t="e">
        <f t="shared" si="80"/>
        <v>#N/A</v>
      </c>
      <c r="L104" s="95" t="e">
        <f t="shared" si="81"/>
        <v>#N/A</v>
      </c>
      <c r="M104" s="89" t="e">
        <f t="shared" si="82"/>
        <v>#N/A</v>
      </c>
      <c r="N104" s="89" t="e">
        <f t="shared" si="83"/>
        <v>#N/A</v>
      </c>
      <c r="O104" s="89" t="e">
        <f t="shared" si="84"/>
        <v>#N/A</v>
      </c>
      <c r="P104" s="89" t="e">
        <f t="shared" si="85"/>
        <v>#N/A</v>
      </c>
      <c r="Q104" s="164"/>
      <c r="R104" s="89" t="e">
        <f t="shared" si="87"/>
        <v>#N/A</v>
      </c>
      <c r="S104" s="89" t="e">
        <f t="shared" si="33"/>
        <v>#N/A</v>
      </c>
      <c r="T104" s="89" t="e">
        <f t="shared" si="34"/>
        <v>#N/A</v>
      </c>
      <c r="X104" s="126"/>
      <c r="Y104" s="126"/>
      <c r="AR104" s="110"/>
      <c r="AS104" s="110"/>
      <c r="AT104" s="110"/>
      <c r="AU104" s="110"/>
      <c r="AV104" s="110"/>
      <c r="AW104" s="110"/>
      <c r="AX104" s="110"/>
      <c r="AY104" s="110"/>
    </row>
    <row r="105" spans="1:51" ht="20.100000000000001" hidden="1" customHeight="1">
      <c r="A105" s="273"/>
      <c r="B105" s="68" t="e">
        <f t="shared" si="86"/>
        <v>#N/A</v>
      </c>
      <c r="C105" s="89" t="e">
        <f t="shared" si="72"/>
        <v>#N/A</v>
      </c>
      <c r="D105" s="89" t="e">
        <f t="shared" si="73"/>
        <v>#N/A</v>
      </c>
      <c r="E105" s="89" t="e">
        <f t="shared" si="74"/>
        <v>#N/A</v>
      </c>
      <c r="F105" s="89" t="e">
        <f t="shared" si="75"/>
        <v>#N/A</v>
      </c>
      <c r="G105" s="89" t="e">
        <f t="shared" si="76"/>
        <v>#N/A</v>
      </c>
      <c r="H105" s="89" t="e">
        <f t="shared" si="77"/>
        <v>#N/A</v>
      </c>
      <c r="I105" s="89" t="e">
        <f t="shared" si="78"/>
        <v>#N/A</v>
      </c>
      <c r="J105" s="89" t="e">
        <f t="shared" si="79"/>
        <v>#N/A</v>
      </c>
      <c r="K105" s="94" t="e">
        <f t="shared" si="80"/>
        <v>#N/A</v>
      </c>
      <c r="L105" s="95" t="e">
        <f t="shared" si="81"/>
        <v>#N/A</v>
      </c>
      <c r="M105" s="89" t="e">
        <f t="shared" si="82"/>
        <v>#N/A</v>
      </c>
      <c r="N105" s="89" t="e">
        <f t="shared" si="83"/>
        <v>#N/A</v>
      </c>
      <c r="O105" s="89" t="e">
        <f t="shared" si="84"/>
        <v>#N/A</v>
      </c>
      <c r="P105" s="89" t="e">
        <f t="shared" si="85"/>
        <v>#N/A</v>
      </c>
      <c r="Q105" s="164"/>
      <c r="R105" s="89" t="e">
        <f t="shared" si="87"/>
        <v>#N/A</v>
      </c>
      <c r="S105" s="89" t="e">
        <f t="shared" si="33"/>
        <v>#N/A</v>
      </c>
      <c r="T105" s="89" t="e">
        <f t="shared" si="34"/>
        <v>#N/A</v>
      </c>
      <c r="X105" s="126"/>
      <c r="Y105" s="126"/>
      <c r="AR105" s="110"/>
      <c r="AS105" s="110"/>
      <c r="AT105" s="110"/>
      <c r="AU105" s="110"/>
      <c r="AV105" s="110"/>
      <c r="AW105" s="110"/>
      <c r="AX105" s="110"/>
      <c r="AY105" s="110"/>
    </row>
    <row r="106" spans="1:51" ht="20.100000000000001" hidden="1" customHeight="1">
      <c r="A106" s="273"/>
      <c r="B106" s="68" t="e">
        <f t="shared" si="86"/>
        <v>#N/A</v>
      </c>
      <c r="C106" s="89" t="e">
        <f t="shared" si="72"/>
        <v>#N/A</v>
      </c>
      <c r="D106" s="89" t="e">
        <f t="shared" si="73"/>
        <v>#N/A</v>
      </c>
      <c r="E106" s="89" t="e">
        <f t="shared" si="74"/>
        <v>#N/A</v>
      </c>
      <c r="F106" s="89" t="e">
        <f t="shared" si="75"/>
        <v>#N/A</v>
      </c>
      <c r="G106" s="89" t="e">
        <f t="shared" si="76"/>
        <v>#N/A</v>
      </c>
      <c r="H106" s="89" t="e">
        <f t="shared" si="77"/>
        <v>#N/A</v>
      </c>
      <c r="I106" s="89" t="e">
        <f t="shared" si="78"/>
        <v>#N/A</v>
      </c>
      <c r="J106" s="89" t="e">
        <f t="shared" si="79"/>
        <v>#N/A</v>
      </c>
      <c r="K106" s="94" t="e">
        <f t="shared" si="80"/>
        <v>#N/A</v>
      </c>
      <c r="L106" s="95" t="e">
        <f t="shared" si="81"/>
        <v>#N/A</v>
      </c>
      <c r="M106" s="89" t="e">
        <f t="shared" si="82"/>
        <v>#N/A</v>
      </c>
      <c r="N106" s="89" t="e">
        <f t="shared" si="83"/>
        <v>#N/A</v>
      </c>
      <c r="O106" s="89" t="e">
        <f t="shared" si="84"/>
        <v>#N/A</v>
      </c>
      <c r="P106" s="89" t="e">
        <f t="shared" si="85"/>
        <v>#N/A</v>
      </c>
      <c r="Q106" s="164"/>
      <c r="R106" s="89" t="e">
        <f t="shared" si="87"/>
        <v>#N/A</v>
      </c>
      <c r="S106" s="89" t="e">
        <f t="shared" si="33"/>
        <v>#N/A</v>
      </c>
      <c r="T106" s="89" t="e">
        <f t="shared" si="34"/>
        <v>#N/A</v>
      </c>
      <c r="X106" s="126"/>
      <c r="Y106" s="126"/>
      <c r="AR106" s="110"/>
      <c r="AS106" s="110"/>
      <c r="AT106" s="110"/>
      <c r="AU106" s="110"/>
      <c r="AV106" s="110"/>
      <c r="AW106" s="110"/>
      <c r="AX106" s="110"/>
      <c r="AY106" s="110"/>
    </row>
    <row r="107" spans="1:51" ht="20.100000000000001" hidden="1" customHeight="1">
      <c r="A107" s="273"/>
      <c r="B107" s="68" t="e">
        <f t="shared" si="86"/>
        <v>#N/A</v>
      </c>
      <c r="C107" s="89" t="e">
        <f t="shared" si="72"/>
        <v>#N/A</v>
      </c>
      <c r="D107" s="89" t="e">
        <f t="shared" si="73"/>
        <v>#N/A</v>
      </c>
      <c r="E107" s="89" t="e">
        <f t="shared" si="74"/>
        <v>#N/A</v>
      </c>
      <c r="F107" s="89" t="e">
        <f t="shared" si="75"/>
        <v>#N/A</v>
      </c>
      <c r="G107" s="89" t="e">
        <f t="shared" si="76"/>
        <v>#N/A</v>
      </c>
      <c r="H107" s="89" t="e">
        <f t="shared" si="77"/>
        <v>#N/A</v>
      </c>
      <c r="I107" s="89" t="e">
        <f t="shared" si="78"/>
        <v>#N/A</v>
      </c>
      <c r="J107" s="89" t="e">
        <f t="shared" si="79"/>
        <v>#N/A</v>
      </c>
      <c r="K107" s="94" t="e">
        <f t="shared" si="80"/>
        <v>#N/A</v>
      </c>
      <c r="L107" s="95" t="e">
        <f t="shared" si="81"/>
        <v>#N/A</v>
      </c>
      <c r="M107" s="89" t="e">
        <f t="shared" si="82"/>
        <v>#N/A</v>
      </c>
      <c r="N107" s="89" t="e">
        <f t="shared" si="83"/>
        <v>#N/A</v>
      </c>
      <c r="O107" s="89" t="e">
        <f t="shared" si="84"/>
        <v>#N/A</v>
      </c>
      <c r="P107" s="89" t="e">
        <f t="shared" si="85"/>
        <v>#N/A</v>
      </c>
      <c r="Q107" s="164"/>
      <c r="R107" s="89" t="e">
        <f t="shared" si="87"/>
        <v>#N/A</v>
      </c>
      <c r="S107" s="89" t="e">
        <f t="shared" si="33"/>
        <v>#N/A</v>
      </c>
      <c r="T107" s="89" t="e">
        <f t="shared" si="34"/>
        <v>#N/A</v>
      </c>
      <c r="X107" s="126"/>
      <c r="Y107" s="126"/>
      <c r="AR107" s="110"/>
      <c r="AS107" s="110"/>
      <c r="AT107" s="110"/>
      <c r="AU107" s="110"/>
      <c r="AV107" s="110"/>
      <c r="AW107" s="110"/>
      <c r="AX107" s="110"/>
      <c r="AY107" s="110"/>
    </row>
    <row r="108" spans="1:51" ht="20.100000000000001" hidden="1" customHeight="1">
      <c r="A108" s="273"/>
      <c r="B108" s="68" t="e">
        <f t="shared" si="86"/>
        <v>#N/A</v>
      </c>
      <c r="C108" s="89" t="e">
        <f t="shared" si="72"/>
        <v>#N/A</v>
      </c>
      <c r="D108" s="89" t="e">
        <f t="shared" si="73"/>
        <v>#N/A</v>
      </c>
      <c r="E108" s="89" t="e">
        <f t="shared" si="74"/>
        <v>#N/A</v>
      </c>
      <c r="F108" s="89" t="e">
        <f t="shared" si="75"/>
        <v>#N/A</v>
      </c>
      <c r="G108" s="89" t="e">
        <f t="shared" si="76"/>
        <v>#N/A</v>
      </c>
      <c r="H108" s="89" t="e">
        <f t="shared" si="77"/>
        <v>#N/A</v>
      </c>
      <c r="I108" s="89" t="e">
        <f t="shared" si="78"/>
        <v>#N/A</v>
      </c>
      <c r="J108" s="89" t="e">
        <f t="shared" si="79"/>
        <v>#N/A</v>
      </c>
      <c r="K108" s="94" t="e">
        <f t="shared" si="80"/>
        <v>#N/A</v>
      </c>
      <c r="L108" s="95" t="e">
        <f t="shared" si="81"/>
        <v>#N/A</v>
      </c>
      <c r="M108" s="89" t="e">
        <f t="shared" si="82"/>
        <v>#N/A</v>
      </c>
      <c r="N108" s="89" t="e">
        <f t="shared" si="83"/>
        <v>#N/A</v>
      </c>
      <c r="O108" s="89" t="e">
        <f t="shared" si="84"/>
        <v>#N/A</v>
      </c>
      <c r="P108" s="89" t="e">
        <f t="shared" si="85"/>
        <v>#N/A</v>
      </c>
      <c r="Q108" s="164"/>
      <c r="R108" s="89" t="e">
        <f t="shared" si="87"/>
        <v>#N/A</v>
      </c>
      <c r="S108" s="89" t="e">
        <f t="shared" si="33"/>
        <v>#N/A</v>
      </c>
      <c r="T108" s="89" t="e">
        <f t="shared" si="34"/>
        <v>#N/A</v>
      </c>
      <c r="X108" s="126"/>
      <c r="Y108" s="126"/>
      <c r="AR108" s="110"/>
      <c r="AS108" s="110"/>
      <c r="AT108" s="110"/>
      <c r="AU108" s="110"/>
      <c r="AV108" s="110"/>
      <c r="AW108" s="110"/>
      <c r="AX108" s="110"/>
      <c r="AY108" s="110"/>
    </row>
    <row r="109" spans="1:51" ht="20.100000000000001" hidden="1" customHeight="1">
      <c r="A109" s="273"/>
      <c r="B109" s="68" t="e">
        <f t="shared" si="86"/>
        <v>#N/A</v>
      </c>
      <c r="C109" s="89" t="e">
        <f t="shared" si="72"/>
        <v>#N/A</v>
      </c>
      <c r="D109" s="89" t="e">
        <f t="shared" si="73"/>
        <v>#N/A</v>
      </c>
      <c r="E109" s="89" t="e">
        <f t="shared" si="74"/>
        <v>#N/A</v>
      </c>
      <c r="F109" s="89" t="e">
        <f t="shared" si="75"/>
        <v>#N/A</v>
      </c>
      <c r="G109" s="89" t="e">
        <f t="shared" si="76"/>
        <v>#N/A</v>
      </c>
      <c r="H109" s="89" t="e">
        <f t="shared" si="77"/>
        <v>#N/A</v>
      </c>
      <c r="I109" s="89" t="e">
        <f t="shared" si="78"/>
        <v>#N/A</v>
      </c>
      <c r="J109" s="89" t="e">
        <f t="shared" si="79"/>
        <v>#N/A</v>
      </c>
      <c r="K109" s="94" t="e">
        <f t="shared" si="80"/>
        <v>#N/A</v>
      </c>
      <c r="L109" s="95" t="e">
        <f t="shared" si="81"/>
        <v>#N/A</v>
      </c>
      <c r="M109" s="89" t="e">
        <f t="shared" si="82"/>
        <v>#N/A</v>
      </c>
      <c r="N109" s="89" t="e">
        <f t="shared" si="83"/>
        <v>#N/A</v>
      </c>
      <c r="O109" s="89" t="e">
        <f t="shared" si="84"/>
        <v>#N/A</v>
      </c>
      <c r="P109" s="89" t="e">
        <f t="shared" si="85"/>
        <v>#N/A</v>
      </c>
      <c r="Q109" s="164"/>
      <c r="R109" s="89" t="e">
        <f t="shared" si="87"/>
        <v>#N/A</v>
      </c>
      <c r="S109" s="89" t="e">
        <f t="shared" si="33"/>
        <v>#N/A</v>
      </c>
      <c r="T109" s="89" t="e">
        <f t="shared" si="34"/>
        <v>#N/A</v>
      </c>
      <c r="X109" s="126"/>
      <c r="Y109" s="126"/>
      <c r="AR109" s="110"/>
      <c r="AS109" s="110"/>
      <c r="AT109" s="110"/>
      <c r="AU109" s="110"/>
      <c r="AV109" s="110"/>
      <c r="AW109" s="110"/>
      <c r="AX109" s="110"/>
      <c r="AY109" s="110"/>
    </row>
    <row r="110" spans="1:51" ht="20.100000000000001" hidden="1" customHeight="1">
      <c r="A110" s="273"/>
      <c r="B110" s="68" t="e">
        <f t="shared" si="86"/>
        <v>#N/A</v>
      </c>
      <c r="C110" s="89" t="e">
        <f t="shared" si="72"/>
        <v>#N/A</v>
      </c>
      <c r="D110" s="89" t="e">
        <f t="shared" si="73"/>
        <v>#N/A</v>
      </c>
      <c r="E110" s="89" t="e">
        <f t="shared" si="74"/>
        <v>#N/A</v>
      </c>
      <c r="F110" s="89" t="e">
        <f t="shared" si="75"/>
        <v>#N/A</v>
      </c>
      <c r="G110" s="89" t="e">
        <f t="shared" si="76"/>
        <v>#N/A</v>
      </c>
      <c r="H110" s="89" t="e">
        <f t="shared" si="77"/>
        <v>#N/A</v>
      </c>
      <c r="I110" s="89" t="e">
        <f t="shared" si="78"/>
        <v>#N/A</v>
      </c>
      <c r="J110" s="89" t="e">
        <f t="shared" si="79"/>
        <v>#N/A</v>
      </c>
      <c r="K110" s="94" t="e">
        <f t="shared" si="80"/>
        <v>#N/A</v>
      </c>
      <c r="L110" s="95" t="e">
        <f t="shared" si="81"/>
        <v>#N/A</v>
      </c>
      <c r="M110" s="89" t="e">
        <f t="shared" si="82"/>
        <v>#N/A</v>
      </c>
      <c r="N110" s="89" t="e">
        <f t="shared" si="83"/>
        <v>#N/A</v>
      </c>
      <c r="O110" s="89" t="e">
        <f t="shared" si="84"/>
        <v>#N/A</v>
      </c>
      <c r="P110" s="89" t="e">
        <f t="shared" si="85"/>
        <v>#N/A</v>
      </c>
      <c r="Q110" s="164"/>
      <c r="R110" s="89" t="e">
        <f t="shared" si="87"/>
        <v>#N/A</v>
      </c>
      <c r="S110" s="89" t="e">
        <f t="shared" si="33"/>
        <v>#N/A</v>
      </c>
      <c r="T110" s="89" t="e">
        <f t="shared" si="34"/>
        <v>#N/A</v>
      </c>
      <c r="X110" s="126"/>
      <c r="Y110" s="126"/>
      <c r="AR110" s="110"/>
      <c r="AS110" s="110"/>
      <c r="AT110" s="110"/>
      <c r="AU110" s="110"/>
      <c r="AV110" s="110"/>
      <c r="AW110" s="110"/>
      <c r="AX110" s="110"/>
      <c r="AY110" s="110"/>
    </row>
    <row r="111" spans="1:51" ht="20.100000000000001" hidden="1" customHeight="1">
      <c r="A111" s="273"/>
      <c r="B111" s="68" t="e">
        <f t="shared" si="86"/>
        <v>#N/A</v>
      </c>
      <c r="C111" s="89" t="e">
        <f t="shared" si="72"/>
        <v>#N/A</v>
      </c>
      <c r="D111" s="89" t="e">
        <f t="shared" si="73"/>
        <v>#N/A</v>
      </c>
      <c r="E111" s="89" t="e">
        <f t="shared" si="74"/>
        <v>#N/A</v>
      </c>
      <c r="F111" s="89" t="e">
        <f t="shared" si="75"/>
        <v>#N/A</v>
      </c>
      <c r="G111" s="89" t="e">
        <f t="shared" si="76"/>
        <v>#N/A</v>
      </c>
      <c r="H111" s="89" t="e">
        <f t="shared" si="77"/>
        <v>#N/A</v>
      </c>
      <c r="I111" s="89" t="e">
        <f t="shared" si="78"/>
        <v>#N/A</v>
      </c>
      <c r="J111" s="89" t="e">
        <f t="shared" si="79"/>
        <v>#N/A</v>
      </c>
      <c r="K111" s="94" t="e">
        <f t="shared" si="80"/>
        <v>#N/A</v>
      </c>
      <c r="L111" s="95" t="e">
        <f t="shared" si="81"/>
        <v>#N/A</v>
      </c>
      <c r="M111" s="89" t="e">
        <f t="shared" si="82"/>
        <v>#N/A</v>
      </c>
      <c r="N111" s="89" t="e">
        <f t="shared" si="83"/>
        <v>#N/A</v>
      </c>
      <c r="O111" s="89" t="e">
        <f t="shared" si="84"/>
        <v>#N/A</v>
      </c>
      <c r="P111" s="89" t="e">
        <f t="shared" si="85"/>
        <v>#N/A</v>
      </c>
      <c r="Q111" s="164"/>
      <c r="R111" s="89" t="e">
        <f t="shared" si="87"/>
        <v>#N/A</v>
      </c>
      <c r="S111" s="89" t="e">
        <f t="shared" si="33"/>
        <v>#N/A</v>
      </c>
      <c r="T111" s="89" t="e">
        <f t="shared" si="34"/>
        <v>#N/A</v>
      </c>
      <c r="X111" s="126"/>
      <c r="Y111" s="126"/>
      <c r="AR111" s="110"/>
      <c r="AS111" s="110"/>
      <c r="AT111" s="110"/>
      <c r="AU111" s="110"/>
      <c r="AV111" s="110"/>
      <c r="AW111" s="110"/>
      <c r="AX111" s="110"/>
      <c r="AY111" s="110"/>
    </row>
    <row r="112" spans="1:51" ht="20.100000000000001" hidden="1" customHeight="1">
      <c r="A112" s="273"/>
      <c r="B112" s="68" t="e">
        <f t="shared" si="86"/>
        <v>#N/A</v>
      </c>
      <c r="C112" s="89" t="e">
        <f t="shared" si="72"/>
        <v>#N/A</v>
      </c>
      <c r="D112" s="89" t="e">
        <f t="shared" si="73"/>
        <v>#N/A</v>
      </c>
      <c r="E112" s="89" t="e">
        <f t="shared" si="74"/>
        <v>#N/A</v>
      </c>
      <c r="F112" s="89" t="e">
        <f t="shared" si="75"/>
        <v>#N/A</v>
      </c>
      <c r="G112" s="89" t="e">
        <f t="shared" si="76"/>
        <v>#N/A</v>
      </c>
      <c r="H112" s="89" t="e">
        <f t="shared" si="77"/>
        <v>#N/A</v>
      </c>
      <c r="I112" s="89" t="e">
        <f t="shared" si="78"/>
        <v>#N/A</v>
      </c>
      <c r="J112" s="89" t="e">
        <f t="shared" si="79"/>
        <v>#N/A</v>
      </c>
      <c r="K112" s="94" t="e">
        <f t="shared" si="80"/>
        <v>#N/A</v>
      </c>
      <c r="L112" s="95" t="e">
        <f t="shared" si="81"/>
        <v>#N/A</v>
      </c>
      <c r="M112" s="89" t="e">
        <f t="shared" si="82"/>
        <v>#N/A</v>
      </c>
      <c r="N112" s="89" t="e">
        <f t="shared" si="83"/>
        <v>#N/A</v>
      </c>
      <c r="O112" s="89" t="e">
        <f t="shared" si="84"/>
        <v>#N/A</v>
      </c>
      <c r="P112" s="89" t="e">
        <f t="shared" si="85"/>
        <v>#N/A</v>
      </c>
      <c r="Q112" s="164"/>
      <c r="R112" s="89" t="e">
        <f t="shared" si="87"/>
        <v>#N/A</v>
      </c>
      <c r="S112" s="89" t="e">
        <f t="shared" si="33"/>
        <v>#N/A</v>
      </c>
      <c r="T112" s="89" t="e">
        <f t="shared" si="34"/>
        <v>#N/A</v>
      </c>
      <c r="X112" s="126"/>
      <c r="Y112" s="126"/>
    </row>
    <row r="113" spans="1:25" ht="20.100000000000001" hidden="1" customHeight="1">
      <c r="A113" s="273"/>
      <c r="B113" s="68" t="e">
        <f t="shared" si="86"/>
        <v>#N/A</v>
      </c>
      <c r="C113" s="89" t="e">
        <f t="shared" si="72"/>
        <v>#N/A</v>
      </c>
      <c r="D113" s="89" t="e">
        <f t="shared" si="73"/>
        <v>#N/A</v>
      </c>
      <c r="E113" s="89" t="e">
        <f t="shared" si="74"/>
        <v>#N/A</v>
      </c>
      <c r="F113" s="89" t="e">
        <f t="shared" si="75"/>
        <v>#N/A</v>
      </c>
      <c r="G113" s="89" t="e">
        <f t="shared" si="76"/>
        <v>#N/A</v>
      </c>
      <c r="H113" s="89" t="e">
        <f t="shared" si="77"/>
        <v>#N/A</v>
      </c>
      <c r="I113" s="89" t="e">
        <f t="shared" si="78"/>
        <v>#N/A</v>
      </c>
      <c r="J113" s="89" t="e">
        <f t="shared" si="79"/>
        <v>#N/A</v>
      </c>
      <c r="K113" s="94" t="e">
        <f t="shared" si="80"/>
        <v>#N/A</v>
      </c>
      <c r="L113" s="95" t="e">
        <f t="shared" si="81"/>
        <v>#N/A</v>
      </c>
      <c r="M113" s="89" t="e">
        <f t="shared" si="82"/>
        <v>#N/A</v>
      </c>
      <c r="N113" s="89" t="e">
        <f t="shared" si="83"/>
        <v>#N/A</v>
      </c>
      <c r="O113" s="89" t="e">
        <f t="shared" si="84"/>
        <v>#N/A</v>
      </c>
      <c r="P113" s="89" t="e">
        <f t="shared" si="85"/>
        <v>#N/A</v>
      </c>
      <c r="Q113" s="164"/>
      <c r="R113" s="89" t="e">
        <f t="shared" si="87"/>
        <v>#N/A</v>
      </c>
      <c r="S113" s="89" t="e">
        <f t="shared" si="33"/>
        <v>#N/A</v>
      </c>
      <c r="T113" s="89" t="e">
        <f t="shared" si="34"/>
        <v>#N/A</v>
      </c>
      <c r="X113" s="5"/>
    </row>
    <row r="114" spans="1:25" ht="20.100000000000001" hidden="1" customHeight="1">
      <c r="A114" s="274"/>
      <c r="B114" s="68" t="e">
        <f t="shared" si="86"/>
        <v>#N/A</v>
      </c>
      <c r="C114" s="89" t="e">
        <f t="shared" si="72"/>
        <v>#N/A</v>
      </c>
      <c r="D114" s="89" t="e">
        <f t="shared" si="73"/>
        <v>#N/A</v>
      </c>
      <c r="E114" s="89" t="e">
        <f t="shared" si="74"/>
        <v>#N/A</v>
      </c>
      <c r="F114" s="89" t="e">
        <f t="shared" si="75"/>
        <v>#N/A</v>
      </c>
      <c r="G114" s="89" t="e">
        <f t="shared" si="76"/>
        <v>#N/A</v>
      </c>
      <c r="H114" s="89" t="e">
        <f t="shared" si="77"/>
        <v>#N/A</v>
      </c>
      <c r="I114" s="89" t="e">
        <f t="shared" si="78"/>
        <v>#N/A</v>
      </c>
      <c r="J114" s="89" t="e">
        <f t="shared" si="79"/>
        <v>#N/A</v>
      </c>
      <c r="K114" s="94" t="e">
        <f t="shared" si="80"/>
        <v>#N/A</v>
      </c>
      <c r="L114" s="95" t="e">
        <f t="shared" si="81"/>
        <v>#N/A</v>
      </c>
      <c r="M114" s="89" t="e">
        <f t="shared" si="82"/>
        <v>#N/A</v>
      </c>
      <c r="N114" s="89" t="e">
        <f t="shared" si="83"/>
        <v>#N/A</v>
      </c>
      <c r="O114" s="89" t="e">
        <f t="shared" si="84"/>
        <v>#N/A</v>
      </c>
      <c r="P114" s="89" t="e">
        <f t="shared" si="85"/>
        <v>#N/A</v>
      </c>
      <c r="Q114" s="164"/>
      <c r="R114" s="89" t="e">
        <f t="shared" si="87"/>
        <v>#N/A</v>
      </c>
      <c r="S114" s="89" t="e">
        <f t="shared" si="33"/>
        <v>#N/A</v>
      </c>
      <c r="T114" s="89" t="e">
        <f t="shared" si="34"/>
        <v>#N/A</v>
      </c>
    </row>
    <row r="115" spans="1:25" ht="20.100000000000001" hidden="1" customHeight="1">
      <c r="A115" s="206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Y115" s="205"/>
    </row>
    <row r="116" spans="1:25" ht="20.100000000000001" hidden="1" customHeight="1">
      <c r="A116" s="35"/>
      <c r="C116" s="141"/>
      <c r="D116" s="142"/>
      <c r="E116" s="142"/>
      <c r="F116" s="142"/>
      <c r="G116" s="70" t="s">
        <v>203</v>
      </c>
      <c r="H116" s="142"/>
      <c r="I116" s="142"/>
      <c r="J116" s="142"/>
      <c r="K116" s="142"/>
      <c r="L116" s="143"/>
      <c r="M116" s="37"/>
      <c r="N116" s="37"/>
      <c r="O116" s="37"/>
      <c r="P116" s="44" t="s">
        <v>204</v>
      </c>
      <c r="Q116" s="37"/>
      <c r="R116" s="37"/>
      <c r="S116" s="37"/>
      <c r="T116" s="38"/>
    </row>
    <row r="117" spans="1:25" ht="20.100000000000001" hidden="1" customHeight="1">
      <c r="A117" s="34" t="s">
        <v>250</v>
      </c>
      <c r="B117" s="79" t="s">
        <v>189</v>
      </c>
      <c r="C117" s="144" t="s">
        <v>141</v>
      </c>
      <c r="D117" s="144" t="s">
        <v>142</v>
      </c>
      <c r="E117" s="144" t="s">
        <v>143</v>
      </c>
      <c r="F117" s="144" t="s">
        <v>144</v>
      </c>
      <c r="G117" s="144" t="s">
        <v>145</v>
      </c>
      <c r="H117" s="144" t="s">
        <v>13</v>
      </c>
      <c r="I117" s="144" t="s">
        <v>0</v>
      </c>
      <c r="J117" s="144" t="s">
        <v>186</v>
      </c>
      <c r="K117" s="145" t="s">
        <v>187</v>
      </c>
      <c r="L117" s="146" t="s">
        <v>141</v>
      </c>
      <c r="M117" s="144" t="s">
        <v>142</v>
      </c>
      <c r="N117" s="144" t="s">
        <v>143</v>
      </c>
      <c r="O117" s="144" t="s">
        <v>144</v>
      </c>
      <c r="P117" s="144" t="s">
        <v>145</v>
      </c>
      <c r="Q117" s="144" t="s">
        <v>13</v>
      </c>
      <c r="R117" s="144" t="s">
        <v>0</v>
      </c>
      <c r="S117" s="144" t="s">
        <v>184</v>
      </c>
      <c r="T117" s="144" t="s">
        <v>185</v>
      </c>
    </row>
    <row r="118" spans="1:25" ht="20.100000000000001" hidden="1" customHeight="1">
      <c r="A118" s="253" t="s">
        <v>188</v>
      </c>
      <c r="B118" s="67" t="str">
        <f>$B55</f>
        <v>0101</v>
      </c>
      <c r="C118" s="88">
        <f t="shared" ref="C118:C137" ca="1" si="88">IF(OR(ISERROR(C55*$C15),ISBLANK(H15),H15=0),0,C55*$C15)</f>
        <v>218682.97562750088</v>
      </c>
      <c r="D118" s="88">
        <f t="shared" ref="D118:D137" ca="1" si="89">IF(OR(ISERROR(D55*$C15),ISBLANK(I15),I15=0),0,D55*$C15)</f>
        <v>10036.285922153509</v>
      </c>
      <c r="E118" s="88">
        <f t="shared" ref="E118:E137" ca="1" si="90">IF(OR(ISERROR(E55*$C15),ISBLANK(J15),J15=0),0,E55*$C15)</f>
        <v>108868.37637928945</v>
      </c>
      <c r="F118" s="88">
        <f t="shared" ref="F118:F137" ca="1" si="91">IF(OR(ISERROR(F55*$C15),ISBLANK(K15),K15=0),0,F55*$C15)</f>
        <v>21829.635018794714</v>
      </c>
      <c r="G118" s="88">
        <f t="shared" ref="G118:G137" ca="1" si="92">IF(OR(ISERROR(G55*$C15),ISBLANK(L15),L15=0),0,G55*$C15)</f>
        <v>4514.7511216199828</v>
      </c>
      <c r="H118" s="88">
        <f t="shared" ref="H118:I137" ca="1" si="93">IF(ISERROR(H55*$C15),0,H55*$C15)</f>
        <v>0</v>
      </c>
      <c r="I118" s="88">
        <f t="shared" ca="1" si="93"/>
        <v>92057.839214259729</v>
      </c>
      <c r="J118" s="88">
        <f ca="1">SUM(C118:I118)</f>
        <v>455989.86328361835</v>
      </c>
      <c r="K118" s="92">
        <f ca="1">SUM(C118:H118)</f>
        <v>363932.02406935859</v>
      </c>
      <c r="L118" s="93">
        <f t="shared" ref="L118:P127" ca="1" si="94">IF(ISERROR(L55*$C15),0,L55*$C15)</f>
        <v>153078.0829392506</v>
      </c>
      <c r="M118" s="88">
        <f t="shared" ca="1" si="94"/>
        <v>10036.285922153509</v>
      </c>
      <c r="N118" s="88">
        <f t="shared" ca="1" si="94"/>
        <v>32660.512913786832</v>
      </c>
      <c r="O118" s="88">
        <f t="shared" ca="1" si="94"/>
        <v>32744.452528192069</v>
      </c>
      <c r="P118" s="88">
        <f t="shared" ca="1" si="94"/>
        <v>4514.7511216199828</v>
      </c>
      <c r="Q118" s="163"/>
      <c r="R118" s="88">
        <f t="shared" ref="R118:R137" ca="1" si="95">IF(ISERROR(R55*$C15),0,R55*$C15)</f>
        <v>92057.839214259729</v>
      </c>
      <c r="S118" s="88">
        <f ca="1">SUM(L118:R118)</f>
        <v>325091.92463926272</v>
      </c>
      <c r="T118" s="88">
        <f ca="1">SUM(L118:Q118)</f>
        <v>233034.085425003</v>
      </c>
      <c r="X118" s="5"/>
    </row>
    <row r="119" spans="1:25" ht="20.100000000000001" hidden="1" customHeight="1">
      <c r="A119" s="254"/>
      <c r="B119" s="68" t="e">
        <f t="shared" ref="B119:B137" si="96">$B56</f>
        <v>#N/A</v>
      </c>
      <c r="C119" s="89">
        <f t="shared" si="88"/>
        <v>0</v>
      </c>
      <c r="D119" s="89">
        <f t="shared" si="89"/>
        <v>0</v>
      </c>
      <c r="E119" s="89">
        <f t="shared" si="90"/>
        <v>0</v>
      </c>
      <c r="F119" s="89">
        <f t="shared" si="91"/>
        <v>0</v>
      </c>
      <c r="G119" s="89">
        <f t="shared" si="92"/>
        <v>0</v>
      </c>
      <c r="H119" s="89">
        <f t="shared" si="93"/>
        <v>0</v>
      </c>
      <c r="I119" s="89">
        <f t="shared" si="93"/>
        <v>0</v>
      </c>
      <c r="J119" s="89">
        <f t="shared" ref="J119:J137" si="97">SUM(C119:I119)</f>
        <v>0</v>
      </c>
      <c r="K119" s="94">
        <f t="shared" ref="K119:K137" si="98">SUM(C119:H119)</f>
        <v>0</v>
      </c>
      <c r="L119" s="95">
        <f t="shared" si="94"/>
        <v>0</v>
      </c>
      <c r="M119" s="89">
        <f t="shared" si="94"/>
        <v>0</v>
      </c>
      <c r="N119" s="89">
        <f t="shared" si="94"/>
        <v>0</v>
      </c>
      <c r="O119" s="89">
        <f t="shared" si="94"/>
        <v>0</v>
      </c>
      <c r="P119" s="89">
        <f t="shared" si="94"/>
        <v>0</v>
      </c>
      <c r="Q119" s="164"/>
      <c r="R119" s="89">
        <f t="shared" si="95"/>
        <v>0</v>
      </c>
      <c r="S119" s="89">
        <f t="shared" ref="S119:S137" si="99">SUM(L119:R119)</f>
        <v>0</v>
      </c>
      <c r="T119" s="89">
        <f t="shared" ref="T119:T137" si="100">SUM(L119:Q119)</f>
        <v>0</v>
      </c>
      <c r="X119" s="5"/>
    </row>
    <row r="120" spans="1:25" ht="20.100000000000001" hidden="1" customHeight="1">
      <c r="A120" s="254"/>
      <c r="B120" s="68" t="e">
        <f t="shared" si="96"/>
        <v>#N/A</v>
      </c>
      <c r="C120" s="89">
        <f t="shared" si="88"/>
        <v>0</v>
      </c>
      <c r="D120" s="89">
        <f t="shared" si="89"/>
        <v>0</v>
      </c>
      <c r="E120" s="89">
        <f t="shared" si="90"/>
        <v>0</v>
      </c>
      <c r="F120" s="89">
        <f t="shared" si="91"/>
        <v>0</v>
      </c>
      <c r="G120" s="89">
        <f t="shared" si="92"/>
        <v>0</v>
      </c>
      <c r="H120" s="89">
        <f t="shared" si="93"/>
        <v>0</v>
      </c>
      <c r="I120" s="89">
        <f t="shared" si="93"/>
        <v>0</v>
      </c>
      <c r="J120" s="89">
        <f t="shared" si="97"/>
        <v>0</v>
      </c>
      <c r="K120" s="94">
        <f t="shared" si="98"/>
        <v>0</v>
      </c>
      <c r="L120" s="95">
        <f t="shared" si="94"/>
        <v>0</v>
      </c>
      <c r="M120" s="89">
        <f t="shared" si="94"/>
        <v>0</v>
      </c>
      <c r="N120" s="89">
        <f t="shared" si="94"/>
        <v>0</v>
      </c>
      <c r="O120" s="89">
        <f t="shared" si="94"/>
        <v>0</v>
      </c>
      <c r="P120" s="89">
        <f t="shared" si="94"/>
        <v>0</v>
      </c>
      <c r="Q120" s="164"/>
      <c r="R120" s="89">
        <f t="shared" si="95"/>
        <v>0</v>
      </c>
      <c r="S120" s="89">
        <f t="shared" si="99"/>
        <v>0</v>
      </c>
      <c r="T120" s="89">
        <f t="shared" si="100"/>
        <v>0</v>
      </c>
      <c r="X120" s="5"/>
    </row>
    <row r="121" spans="1:25" ht="20.100000000000001" hidden="1" customHeight="1">
      <c r="A121" s="254"/>
      <c r="B121" s="68" t="e">
        <f t="shared" si="96"/>
        <v>#N/A</v>
      </c>
      <c r="C121" s="89">
        <f t="shared" si="88"/>
        <v>0</v>
      </c>
      <c r="D121" s="89">
        <f t="shared" si="89"/>
        <v>0</v>
      </c>
      <c r="E121" s="89">
        <f t="shared" si="90"/>
        <v>0</v>
      </c>
      <c r="F121" s="89">
        <f t="shared" si="91"/>
        <v>0</v>
      </c>
      <c r="G121" s="89">
        <f t="shared" si="92"/>
        <v>0</v>
      </c>
      <c r="H121" s="89">
        <f t="shared" si="93"/>
        <v>0</v>
      </c>
      <c r="I121" s="89">
        <f t="shared" si="93"/>
        <v>0</v>
      </c>
      <c r="J121" s="89">
        <f t="shared" si="97"/>
        <v>0</v>
      </c>
      <c r="K121" s="94">
        <f t="shared" si="98"/>
        <v>0</v>
      </c>
      <c r="L121" s="95">
        <f t="shared" si="94"/>
        <v>0</v>
      </c>
      <c r="M121" s="89">
        <f t="shared" si="94"/>
        <v>0</v>
      </c>
      <c r="N121" s="89">
        <f t="shared" si="94"/>
        <v>0</v>
      </c>
      <c r="O121" s="89">
        <f t="shared" si="94"/>
        <v>0</v>
      </c>
      <c r="P121" s="89">
        <f t="shared" si="94"/>
        <v>0</v>
      </c>
      <c r="Q121" s="164"/>
      <c r="R121" s="89">
        <f t="shared" si="95"/>
        <v>0</v>
      </c>
      <c r="S121" s="89">
        <f t="shared" si="99"/>
        <v>0</v>
      </c>
      <c r="T121" s="89">
        <f t="shared" si="100"/>
        <v>0</v>
      </c>
      <c r="X121" s="5"/>
    </row>
    <row r="122" spans="1:25" ht="20.100000000000001" hidden="1" customHeight="1">
      <c r="A122" s="254"/>
      <c r="B122" s="68" t="e">
        <f t="shared" si="96"/>
        <v>#N/A</v>
      </c>
      <c r="C122" s="89">
        <f t="shared" si="88"/>
        <v>0</v>
      </c>
      <c r="D122" s="89">
        <f t="shared" si="89"/>
        <v>0</v>
      </c>
      <c r="E122" s="89">
        <f t="shared" si="90"/>
        <v>0</v>
      </c>
      <c r="F122" s="89">
        <f t="shared" si="91"/>
        <v>0</v>
      </c>
      <c r="G122" s="89">
        <f t="shared" si="92"/>
        <v>0</v>
      </c>
      <c r="H122" s="89">
        <f t="shared" si="93"/>
        <v>0</v>
      </c>
      <c r="I122" s="89">
        <f t="shared" si="93"/>
        <v>0</v>
      </c>
      <c r="J122" s="89">
        <f t="shared" si="97"/>
        <v>0</v>
      </c>
      <c r="K122" s="94">
        <f t="shared" si="98"/>
        <v>0</v>
      </c>
      <c r="L122" s="95">
        <f t="shared" si="94"/>
        <v>0</v>
      </c>
      <c r="M122" s="89">
        <f t="shared" si="94"/>
        <v>0</v>
      </c>
      <c r="N122" s="89">
        <f t="shared" si="94"/>
        <v>0</v>
      </c>
      <c r="O122" s="89">
        <f t="shared" si="94"/>
        <v>0</v>
      </c>
      <c r="P122" s="89">
        <f t="shared" si="94"/>
        <v>0</v>
      </c>
      <c r="Q122" s="164"/>
      <c r="R122" s="89">
        <f t="shared" si="95"/>
        <v>0</v>
      </c>
      <c r="S122" s="89">
        <f t="shared" si="99"/>
        <v>0</v>
      </c>
      <c r="T122" s="89">
        <f t="shared" si="100"/>
        <v>0</v>
      </c>
      <c r="X122" s="5"/>
    </row>
    <row r="123" spans="1:25" ht="20.100000000000001" hidden="1" customHeight="1">
      <c r="A123" s="254"/>
      <c r="B123" s="68" t="e">
        <f t="shared" si="96"/>
        <v>#N/A</v>
      </c>
      <c r="C123" s="89">
        <f t="shared" si="88"/>
        <v>0</v>
      </c>
      <c r="D123" s="89">
        <f t="shared" si="89"/>
        <v>0</v>
      </c>
      <c r="E123" s="89">
        <f t="shared" si="90"/>
        <v>0</v>
      </c>
      <c r="F123" s="89">
        <f t="shared" si="91"/>
        <v>0</v>
      </c>
      <c r="G123" s="89">
        <f t="shared" si="92"/>
        <v>0</v>
      </c>
      <c r="H123" s="89">
        <f t="shared" si="93"/>
        <v>0</v>
      </c>
      <c r="I123" s="89">
        <f t="shared" si="93"/>
        <v>0</v>
      </c>
      <c r="J123" s="89">
        <f t="shared" si="97"/>
        <v>0</v>
      </c>
      <c r="K123" s="94">
        <f t="shared" si="98"/>
        <v>0</v>
      </c>
      <c r="L123" s="95">
        <f t="shared" si="94"/>
        <v>0</v>
      </c>
      <c r="M123" s="89">
        <f t="shared" si="94"/>
        <v>0</v>
      </c>
      <c r="N123" s="89">
        <f t="shared" si="94"/>
        <v>0</v>
      </c>
      <c r="O123" s="89">
        <f t="shared" si="94"/>
        <v>0</v>
      </c>
      <c r="P123" s="89">
        <f t="shared" si="94"/>
        <v>0</v>
      </c>
      <c r="Q123" s="164"/>
      <c r="R123" s="89">
        <f t="shared" si="95"/>
        <v>0</v>
      </c>
      <c r="S123" s="89">
        <f t="shared" si="99"/>
        <v>0</v>
      </c>
      <c r="T123" s="89">
        <f t="shared" si="100"/>
        <v>0</v>
      </c>
      <c r="X123" s="5"/>
    </row>
    <row r="124" spans="1:25" ht="20.100000000000001" hidden="1" customHeight="1">
      <c r="A124" s="254"/>
      <c r="B124" s="68" t="e">
        <f t="shared" si="96"/>
        <v>#N/A</v>
      </c>
      <c r="C124" s="89">
        <f t="shared" si="88"/>
        <v>0</v>
      </c>
      <c r="D124" s="89">
        <f t="shared" si="89"/>
        <v>0</v>
      </c>
      <c r="E124" s="89">
        <f t="shared" si="90"/>
        <v>0</v>
      </c>
      <c r="F124" s="89">
        <f t="shared" si="91"/>
        <v>0</v>
      </c>
      <c r="G124" s="89">
        <f t="shared" si="92"/>
        <v>0</v>
      </c>
      <c r="H124" s="89">
        <f t="shared" si="93"/>
        <v>0</v>
      </c>
      <c r="I124" s="89">
        <f t="shared" si="93"/>
        <v>0</v>
      </c>
      <c r="J124" s="89">
        <f t="shared" si="97"/>
        <v>0</v>
      </c>
      <c r="K124" s="94">
        <f t="shared" si="98"/>
        <v>0</v>
      </c>
      <c r="L124" s="95">
        <f t="shared" si="94"/>
        <v>0</v>
      </c>
      <c r="M124" s="89">
        <f t="shared" si="94"/>
        <v>0</v>
      </c>
      <c r="N124" s="89">
        <f t="shared" si="94"/>
        <v>0</v>
      </c>
      <c r="O124" s="89">
        <f t="shared" si="94"/>
        <v>0</v>
      </c>
      <c r="P124" s="89">
        <f t="shared" si="94"/>
        <v>0</v>
      </c>
      <c r="Q124" s="164"/>
      <c r="R124" s="89">
        <f t="shared" si="95"/>
        <v>0</v>
      </c>
      <c r="S124" s="89">
        <f t="shared" si="99"/>
        <v>0</v>
      </c>
      <c r="T124" s="89">
        <f t="shared" si="100"/>
        <v>0</v>
      </c>
      <c r="X124" s="5"/>
    </row>
    <row r="125" spans="1:25" ht="20.100000000000001" hidden="1" customHeight="1">
      <c r="A125" s="254"/>
      <c r="B125" s="68" t="e">
        <f t="shared" si="96"/>
        <v>#N/A</v>
      </c>
      <c r="C125" s="89">
        <f t="shared" si="88"/>
        <v>0</v>
      </c>
      <c r="D125" s="89">
        <f t="shared" si="89"/>
        <v>0</v>
      </c>
      <c r="E125" s="89">
        <f t="shared" si="90"/>
        <v>0</v>
      </c>
      <c r="F125" s="89">
        <f t="shared" si="91"/>
        <v>0</v>
      </c>
      <c r="G125" s="89">
        <f t="shared" si="92"/>
        <v>0</v>
      </c>
      <c r="H125" s="89">
        <f t="shared" si="93"/>
        <v>0</v>
      </c>
      <c r="I125" s="89">
        <f t="shared" si="93"/>
        <v>0</v>
      </c>
      <c r="J125" s="89">
        <f t="shared" si="97"/>
        <v>0</v>
      </c>
      <c r="K125" s="94">
        <f t="shared" si="98"/>
        <v>0</v>
      </c>
      <c r="L125" s="95">
        <f t="shared" si="94"/>
        <v>0</v>
      </c>
      <c r="M125" s="89">
        <f t="shared" si="94"/>
        <v>0</v>
      </c>
      <c r="N125" s="89">
        <f t="shared" si="94"/>
        <v>0</v>
      </c>
      <c r="O125" s="89">
        <f t="shared" si="94"/>
        <v>0</v>
      </c>
      <c r="P125" s="89">
        <f t="shared" si="94"/>
        <v>0</v>
      </c>
      <c r="Q125" s="164"/>
      <c r="R125" s="89">
        <f t="shared" si="95"/>
        <v>0</v>
      </c>
      <c r="S125" s="89">
        <f t="shared" si="99"/>
        <v>0</v>
      </c>
      <c r="T125" s="89">
        <f t="shared" si="100"/>
        <v>0</v>
      </c>
      <c r="X125" s="5"/>
    </row>
    <row r="126" spans="1:25" ht="20.100000000000001" hidden="1" customHeight="1">
      <c r="A126" s="254"/>
      <c r="B126" s="68" t="e">
        <f t="shared" si="96"/>
        <v>#N/A</v>
      </c>
      <c r="C126" s="89">
        <f t="shared" si="88"/>
        <v>0</v>
      </c>
      <c r="D126" s="89">
        <f t="shared" si="89"/>
        <v>0</v>
      </c>
      <c r="E126" s="89">
        <f t="shared" si="90"/>
        <v>0</v>
      </c>
      <c r="F126" s="89">
        <f t="shared" si="91"/>
        <v>0</v>
      </c>
      <c r="G126" s="89">
        <f t="shared" si="92"/>
        <v>0</v>
      </c>
      <c r="H126" s="89">
        <f t="shared" si="93"/>
        <v>0</v>
      </c>
      <c r="I126" s="89">
        <f t="shared" si="93"/>
        <v>0</v>
      </c>
      <c r="J126" s="89">
        <f t="shared" si="97"/>
        <v>0</v>
      </c>
      <c r="K126" s="94">
        <f t="shared" si="98"/>
        <v>0</v>
      </c>
      <c r="L126" s="95">
        <f t="shared" si="94"/>
        <v>0</v>
      </c>
      <c r="M126" s="89">
        <f t="shared" si="94"/>
        <v>0</v>
      </c>
      <c r="N126" s="89">
        <f t="shared" si="94"/>
        <v>0</v>
      </c>
      <c r="O126" s="89">
        <f t="shared" si="94"/>
        <v>0</v>
      </c>
      <c r="P126" s="89">
        <f t="shared" si="94"/>
        <v>0</v>
      </c>
      <c r="Q126" s="164"/>
      <c r="R126" s="89">
        <f t="shared" si="95"/>
        <v>0</v>
      </c>
      <c r="S126" s="89">
        <f t="shared" si="99"/>
        <v>0</v>
      </c>
      <c r="T126" s="89">
        <f t="shared" si="100"/>
        <v>0</v>
      </c>
      <c r="X126" s="5"/>
    </row>
    <row r="127" spans="1:25" ht="20.100000000000001" hidden="1" customHeight="1">
      <c r="A127" s="254"/>
      <c r="B127" s="68" t="e">
        <f t="shared" si="96"/>
        <v>#N/A</v>
      </c>
      <c r="C127" s="89">
        <f t="shared" si="88"/>
        <v>0</v>
      </c>
      <c r="D127" s="89">
        <f t="shared" si="89"/>
        <v>0</v>
      </c>
      <c r="E127" s="89">
        <f t="shared" si="90"/>
        <v>0</v>
      </c>
      <c r="F127" s="89">
        <f t="shared" si="91"/>
        <v>0</v>
      </c>
      <c r="G127" s="89">
        <f t="shared" si="92"/>
        <v>0</v>
      </c>
      <c r="H127" s="89">
        <f t="shared" si="93"/>
        <v>0</v>
      </c>
      <c r="I127" s="89">
        <f t="shared" si="93"/>
        <v>0</v>
      </c>
      <c r="J127" s="89">
        <f t="shared" si="97"/>
        <v>0</v>
      </c>
      <c r="K127" s="94">
        <f t="shared" si="98"/>
        <v>0</v>
      </c>
      <c r="L127" s="95">
        <f t="shared" si="94"/>
        <v>0</v>
      </c>
      <c r="M127" s="89">
        <f t="shared" si="94"/>
        <v>0</v>
      </c>
      <c r="N127" s="89">
        <f t="shared" si="94"/>
        <v>0</v>
      </c>
      <c r="O127" s="89">
        <f t="shared" si="94"/>
        <v>0</v>
      </c>
      <c r="P127" s="89">
        <f t="shared" si="94"/>
        <v>0</v>
      </c>
      <c r="Q127" s="164"/>
      <c r="R127" s="89">
        <f t="shared" si="95"/>
        <v>0</v>
      </c>
      <c r="S127" s="89">
        <f t="shared" si="99"/>
        <v>0</v>
      </c>
      <c r="T127" s="89">
        <f t="shared" si="100"/>
        <v>0</v>
      </c>
      <c r="X127" s="5"/>
    </row>
    <row r="128" spans="1:25" ht="20.100000000000001" hidden="1" customHeight="1">
      <c r="A128" s="254"/>
      <c r="B128" s="68" t="e">
        <f t="shared" si="96"/>
        <v>#N/A</v>
      </c>
      <c r="C128" s="89">
        <f t="shared" si="88"/>
        <v>0</v>
      </c>
      <c r="D128" s="89">
        <f t="shared" si="89"/>
        <v>0</v>
      </c>
      <c r="E128" s="89">
        <f t="shared" si="90"/>
        <v>0</v>
      </c>
      <c r="F128" s="89">
        <f t="shared" si="91"/>
        <v>0</v>
      </c>
      <c r="G128" s="89">
        <f t="shared" si="92"/>
        <v>0</v>
      </c>
      <c r="H128" s="89">
        <f t="shared" si="93"/>
        <v>0</v>
      </c>
      <c r="I128" s="89">
        <f t="shared" si="93"/>
        <v>0</v>
      </c>
      <c r="J128" s="89">
        <f t="shared" si="97"/>
        <v>0</v>
      </c>
      <c r="K128" s="94">
        <f t="shared" si="98"/>
        <v>0</v>
      </c>
      <c r="L128" s="95">
        <f t="shared" ref="L128:P137" si="101">IF(ISERROR(L65*$C25),0,L65*$C25)</f>
        <v>0</v>
      </c>
      <c r="M128" s="89">
        <f t="shared" si="101"/>
        <v>0</v>
      </c>
      <c r="N128" s="89">
        <f t="shared" si="101"/>
        <v>0</v>
      </c>
      <c r="O128" s="89">
        <f t="shared" si="101"/>
        <v>0</v>
      </c>
      <c r="P128" s="89">
        <f t="shared" si="101"/>
        <v>0</v>
      </c>
      <c r="Q128" s="164"/>
      <c r="R128" s="89">
        <f t="shared" si="95"/>
        <v>0</v>
      </c>
      <c r="S128" s="89">
        <f t="shared" si="99"/>
        <v>0</v>
      </c>
      <c r="T128" s="89">
        <f t="shared" si="100"/>
        <v>0</v>
      </c>
      <c r="X128" s="5"/>
    </row>
    <row r="129" spans="1:25" ht="20.100000000000001" hidden="1" customHeight="1">
      <c r="A129" s="254"/>
      <c r="B129" s="68" t="e">
        <f t="shared" si="96"/>
        <v>#N/A</v>
      </c>
      <c r="C129" s="89">
        <f t="shared" si="88"/>
        <v>0</v>
      </c>
      <c r="D129" s="89">
        <f t="shared" si="89"/>
        <v>0</v>
      </c>
      <c r="E129" s="89">
        <f t="shared" si="90"/>
        <v>0</v>
      </c>
      <c r="F129" s="89">
        <f t="shared" si="91"/>
        <v>0</v>
      </c>
      <c r="G129" s="89">
        <f t="shared" si="92"/>
        <v>0</v>
      </c>
      <c r="H129" s="89">
        <f t="shared" si="93"/>
        <v>0</v>
      </c>
      <c r="I129" s="89">
        <f t="shared" si="93"/>
        <v>0</v>
      </c>
      <c r="J129" s="89">
        <f t="shared" si="97"/>
        <v>0</v>
      </c>
      <c r="K129" s="94">
        <f t="shared" si="98"/>
        <v>0</v>
      </c>
      <c r="L129" s="95">
        <f t="shared" si="101"/>
        <v>0</v>
      </c>
      <c r="M129" s="89">
        <f t="shared" si="101"/>
        <v>0</v>
      </c>
      <c r="N129" s="89">
        <f t="shared" si="101"/>
        <v>0</v>
      </c>
      <c r="O129" s="89">
        <f t="shared" si="101"/>
        <v>0</v>
      </c>
      <c r="P129" s="89">
        <f t="shared" si="101"/>
        <v>0</v>
      </c>
      <c r="Q129" s="164"/>
      <c r="R129" s="89">
        <f t="shared" si="95"/>
        <v>0</v>
      </c>
      <c r="S129" s="89">
        <f t="shared" si="99"/>
        <v>0</v>
      </c>
      <c r="T129" s="89">
        <f t="shared" si="100"/>
        <v>0</v>
      </c>
      <c r="X129" s="5"/>
    </row>
    <row r="130" spans="1:25" ht="20.100000000000001" hidden="1" customHeight="1">
      <c r="A130" s="254"/>
      <c r="B130" s="68" t="e">
        <f t="shared" si="96"/>
        <v>#N/A</v>
      </c>
      <c r="C130" s="89">
        <f t="shared" si="88"/>
        <v>0</v>
      </c>
      <c r="D130" s="89">
        <f t="shared" si="89"/>
        <v>0</v>
      </c>
      <c r="E130" s="89">
        <f t="shared" si="90"/>
        <v>0</v>
      </c>
      <c r="F130" s="89">
        <f t="shared" si="91"/>
        <v>0</v>
      </c>
      <c r="G130" s="89">
        <f t="shared" si="92"/>
        <v>0</v>
      </c>
      <c r="H130" s="89">
        <f t="shared" si="93"/>
        <v>0</v>
      </c>
      <c r="I130" s="89">
        <f t="shared" si="93"/>
        <v>0</v>
      </c>
      <c r="J130" s="89">
        <f t="shared" si="97"/>
        <v>0</v>
      </c>
      <c r="K130" s="94">
        <f t="shared" si="98"/>
        <v>0</v>
      </c>
      <c r="L130" s="95">
        <f t="shared" si="101"/>
        <v>0</v>
      </c>
      <c r="M130" s="89">
        <f t="shared" si="101"/>
        <v>0</v>
      </c>
      <c r="N130" s="89">
        <f t="shared" si="101"/>
        <v>0</v>
      </c>
      <c r="O130" s="89">
        <f t="shared" si="101"/>
        <v>0</v>
      </c>
      <c r="P130" s="89">
        <f t="shared" si="101"/>
        <v>0</v>
      </c>
      <c r="Q130" s="164"/>
      <c r="R130" s="89">
        <f t="shared" si="95"/>
        <v>0</v>
      </c>
      <c r="S130" s="89">
        <f t="shared" si="99"/>
        <v>0</v>
      </c>
      <c r="T130" s="89">
        <f t="shared" si="100"/>
        <v>0</v>
      </c>
      <c r="X130" s="5"/>
    </row>
    <row r="131" spans="1:25" ht="20.100000000000001" hidden="1" customHeight="1">
      <c r="A131" s="254"/>
      <c r="B131" s="68" t="e">
        <f t="shared" si="96"/>
        <v>#N/A</v>
      </c>
      <c r="C131" s="89">
        <f t="shared" si="88"/>
        <v>0</v>
      </c>
      <c r="D131" s="89">
        <f t="shared" si="89"/>
        <v>0</v>
      </c>
      <c r="E131" s="89">
        <f t="shared" si="90"/>
        <v>0</v>
      </c>
      <c r="F131" s="89">
        <f t="shared" si="91"/>
        <v>0</v>
      </c>
      <c r="G131" s="89">
        <f t="shared" si="92"/>
        <v>0</v>
      </c>
      <c r="H131" s="89">
        <f t="shared" si="93"/>
        <v>0</v>
      </c>
      <c r="I131" s="89">
        <f t="shared" si="93"/>
        <v>0</v>
      </c>
      <c r="J131" s="89">
        <f t="shared" si="97"/>
        <v>0</v>
      </c>
      <c r="K131" s="94">
        <f t="shared" si="98"/>
        <v>0</v>
      </c>
      <c r="L131" s="95">
        <f t="shared" si="101"/>
        <v>0</v>
      </c>
      <c r="M131" s="89">
        <f t="shared" si="101"/>
        <v>0</v>
      </c>
      <c r="N131" s="89">
        <f t="shared" si="101"/>
        <v>0</v>
      </c>
      <c r="O131" s="89">
        <f t="shared" si="101"/>
        <v>0</v>
      </c>
      <c r="P131" s="89">
        <f t="shared" si="101"/>
        <v>0</v>
      </c>
      <c r="Q131" s="164"/>
      <c r="R131" s="89">
        <f t="shared" si="95"/>
        <v>0</v>
      </c>
      <c r="S131" s="89">
        <f t="shared" si="99"/>
        <v>0</v>
      </c>
      <c r="T131" s="89">
        <f t="shared" si="100"/>
        <v>0</v>
      </c>
      <c r="X131" s="5"/>
    </row>
    <row r="132" spans="1:25" ht="20.100000000000001" hidden="1" customHeight="1">
      <c r="A132" s="254"/>
      <c r="B132" s="68" t="e">
        <f t="shared" si="96"/>
        <v>#N/A</v>
      </c>
      <c r="C132" s="89">
        <f t="shared" si="88"/>
        <v>0</v>
      </c>
      <c r="D132" s="89">
        <f t="shared" si="89"/>
        <v>0</v>
      </c>
      <c r="E132" s="89">
        <f t="shared" si="90"/>
        <v>0</v>
      </c>
      <c r="F132" s="89">
        <f t="shared" si="91"/>
        <v>0</v>
      </c>
      <c r="G132" s="89">
        <f t="shared" si="92"/>
        <v>0</v>
      </c>
      <c r="H132" s="89">
        <f t="shared" si="93"/>
        <v>0</v>
      </c>
      <c r="I132" s="89">
        <f t="shared" si="93"/>
        <v>0</v>
      </c>
      <c r="J132" s="89">
        <f t="shared" si="97"/>
        <v>0</v>
      </c>
      <c r="K132" s="94">
        <f t="shared" si="98"/>
        <v>0</v>
      </c>
      <c r="L132" s="95">
        <f t="shared" si="101"/>
        <v>0</v>
      </c>
      <c r="M132" s="89">
        <f t="shared" si="101"/>
        <v>0</v>
      </c>
      <c r="N132" s="89">
        <f t="shared" si="101"/>
        <v>0</v>
      </c>
      <c r="O132" s="89">
        <f t="shared" si="101"/>
        <v>0</v>
      </c>
      <c r="P132" s="89">
        <f t="shared" si="101"/>
        <v>0</v>
      </c>
      <c r="Q132" s="164"/>
      <c r="R132" s="89">
        <f t="shared" si="95"/>
        <v>0</v>
      </c>
      <c r="S132" s="89">
        <f t="shared" si="99"/>
        <v>0</v>
      </c>
      <c r="T132" s="89">
        <f t="shared" si="100"/>
        <v>0</v>
      </c>
      <c r="X132" s="5"/>
    </row>
    <row r="133" spans="1:25" ht="20.100000000000001" hidden="1" customHeight="1">
      <c r="A133" s="254"/>
      <c r="B133" s="68" t="e">
        <f t="shared" si="96"/>
        <v>#N/A</v>
      </c>
      <c r="C133" s="89">
        <f t="shared" si="88"/>
        <v>0</v>
      </c>
      <c r="D133" s="89">
        <f t="shared" si="89"/>
        <v>0</v>
      </c>
      <c r="E133" s="89">
        <f t="shared" si="90"/>
        <v>0</v>
      </c>
      <c r="F133" s="89">
        <f t="shared" si="91"/>
        <v>0</v>
      </c>
      <c r="G133" s="89">
        <f t="shared" si="92"/>
        <v>0</v>
      </c>
      <c r="H133" s="89">
        <f t="shared" si="93"/>
        <v>0</v>
      </c>
      <c r="I133" s="89">
        <f t="shared" si="93"/>
        <v>0</v>
      </c>
      <c r="J133" s="89">
        <f t="shared" si="97"/>
        <v>0</v>
      </c>
      <c r="K133" s="94">
        <f t="shared" si="98"/>
        <v>0</v>
      </c>
      <c r="L133" s="95">
        <f t="shared" si="101"/>
        <v>0</v>
      </c>
      <c r="M133" s="89">
        <f t="shared" si="101"/>
        <v>0</v>
      </c>
      <c r="N133" s="89">
        <f t="shared" si="101"/>
        <v>0</v>
      </c>
      <c r="O133" s="89">
        <f t="shared" si="101"/>
        <v>0</v>
      </c>
      <c r="P133" s="89">
        <f t="shared" si="101"/>
        <v>0</v>
      </c>
      <c r="Q133" s="164"/>
      <c r="R133" s="89">
        <f t="shared" si="95"/>
        <v>0</v>
      </c>
      <c r="S133" s="89">
        <f t="shared" si="99"/>
        <v>0</v>
      </c>
      <c r="T133" s="89">
        <f t="shared" si="100"/>
        <v>0</v>
      </c>
      <c r="X133" s="5"/>
    </row>
    <row r="134" spans="1:25" ht="20.100000000000001" hidden="1" customHeight="1">
      <c r="A134" s="254"/>
      <c r="B134" s="68" t="e">
        <f t="shared" si="96"/>
        <v>#N/A</v>
      </c>
      <c r="C134" s="89">
        <f t="shared" si="88"/>
        <v>0</v>
      </c>
      <c r="D134" s="89">
        <f t="shared" si="89"/>
        <v>0</v>
      </c>
      <c r="E134" s="89">
        <f t="shared" si="90"/>
        <v>0</v>
      </c>
      <c r="F134" s="89">
        <f t="shared" si="91"/>
        <v>0</v>
      </c>
      <c r="G134" s="89">
        <f t="shared" si="92"/>
        <v>0</v>
      </c>
      <c r="H134" s="89">
        <f t="shared" si="93"/>
        <v>0</v>
      </c>
      <c r="I134" s="89">
        <f t="shared" si="93"/>
        <v>0</v>
      </c>
      <c r="J134" s="89">
        <f t="shared" si="97"/>
        <v>0</v>
      </c>
      <c r="K134" s="94">
        <f t="shared" si="98"/>
        <v>0</v>
      </c>
      <c r="L134" s="95">
        <f t="shared" si="101"/>
        <v>0</v>
      </c>
      <c r="M134" s="89">
        <f t="shared" si="101"/>
        <v>0</v>
      </c>
      <c r="N134" s="89">
        <f t="shared" si="101"/>
        <v>0</v>
      </c>
      <c r="O134" s="89">
        <f t="shared" si="101"/>
        <v>0</v>
      </c>
      <c r="P134" s="89">
        <f t="shared" si="101"/>
        <v>0</v>
      </c>
      <c r="Q134" s="164"/>
      <c r="R134" s="89">
        <f t="shared" si="95"/>
        <v>0</v>
      </c>
      <c r="S134" s="89">
        <f t="shared" si="99"/>
        <v>0</v>
      </c>
      <c r="T134" s="89">
        <f t="shared" si="100"/>
        <v>0</v>
      </c>
      <c r="X134" s="3"/>
      <c r="Y134" s="3"/>
    </row>
    <row r="135" spans="1:25" ht="20.100000000000001" hidden="1" customHeight="1">
      <c r="A135" s="254"/>
      <c r="B135" s="68" t="e">
        <f t="shared" si="96"/>
        <v>#N/A</v>
      </c>
      <c r="C135" s="89">
        <f t="shared" si="88"/>
        <v>0</v>
      </c>
      <c r="D135" s="89">
        <f t="shared" si="89"/>
        <v>0</v>
      </c>
      <c r="E135" s="89">
        <f t="shared" si="90"/>
        <v>0</v>
      </c>
      <c r="F135" s="89">
        <f t="shared" si="91"/>
        <v>0</v>
      </c>
      <c r="G135" s="89">
        <f t="shared" si="92"/>
        <v>0</v>
      </c>
      <c r="H135" s="89">
        <f t="shared" si="93"/>
        <v>0</v>
      </c>
      <c r="I135" s="89">
        <f t="shared" si="93"/>
        <v>0</v>
      </c>
      <c r="J135" s="89">
        <f t="shared" si="97"/>
        <v>0</v>
      </c>
      <c r="K135" s="94">
        <f t="shared" si="98"/>
        <v>0</v>
      </c>
      <c r="L135" s="95">
        <f t="shared" si="101"/>
        <v>0</v>
      </c>
      <c r="M135" s="89">
        <f t="shared" si="101"/>
        <v>0</v>
      </c>
      <c r="N135" s="89">
        <f t="shared" si="101"/>
        <v>0</v>
      </c>
      <c r="O135" s="89">
        <f t="shared" si="101"/>
        <v>0</v>
      </c>
      <c r="P135" s="89">
        <f t="shared" si="101"/>
        <v>0</v>
      </c>
      <c r="Q135" s="164"/>
      <c r="R135" s="89">
        <f t="shared" si="95"/>
        <v>0</v>
      </c>
      <c r="S135" s="89">
        <f t="shared" si="99"/>
        <v>0</v>
      </c>
      <c r="T135" s="89">
        <f t="shared" si="100"/>
        <v>0</v>
      </c>
      <c r="X135" s="3"/>
      <c r="Y135" s="3"/>
    </row>
    <row r="136" spans="1:25" ht="20.100000000000001" hidden="1" customHeight="1">
      <c r="A136" s="254"/>
      <c r="B136" s="68" t="e">
        <f t="shared" si="96"/>
        <v>#N/A</v>
      </c>
      <c r="C136" s="89">
        <f t="shared" si="88"/>
        <v>0</v>
      </c>
      <c r="D136" s="89">
        <f t="shared" si="89"/>
        <v>0</v>
      </c>
      <c r="E136" s="89">
        <f t="shared" si="90"/>
        <v>0</v>
      </c>
      <c r="F136" s="89">
        <f t="shared" si="91"/>
        <v>0</v>
      </c>
      <c r="G136" s="89">
        <f t="shared" si="92"/>
        <v>0</v>
      </c>
      <c r="H136" s="89">
        <f t="shared" si="93"/>
        <v>0</v>
      </c>
      <c r="I136" s="89">
        <f t="shared" si="93"/>
        <v>0</v>
      </c>
      <c r="J136" s="89">
        <f t="shared" si="97"/>
        <v>0</v>
      </c>
      <c r="K136" s="94">
        <f t="shared" si="98"/>
        <v>0</v>
      </c>
      <c r="L136" s="95">
        <f t="shared" si="101"/>
        <v>0</v>
      </c>
      <c r="M136" s="89">
        <f t="shared" si="101"/>
        <v>0</v>
      </c>
      <c r="N136" s="89">
        <f t="shared" si="101"/>
        <v>0</v>
      </c>
      <c r="O136" s="89">
        <f t="shared" si="101"/>
        <v>0</v>
      </c>
      <c r="P136" s="89">
        <f t="shared" si="101"/>
        <v>0</v>
      </c>
      <c r="Q136" s="164"/>
      <c r="R136" s="89">
        <f t="shared" si="95"/>
        <v>0</v>
      </c>
      <c r="S136" s="89">
        <f t="shared" si="99"/>
        <v>0</v>
      </c>
      <c r="T136" s="89">
        <f t="shared" si="100"/>
        <v>0</v>
      </c>
      <c r="W136" s="167"/>
    </row>
    <row r="137" spans="1:25" ht="20.100000000000001" hidden="1" customHeight="1">
      <c r="A137" s="268"/>
      <c r="B137" s="69" t="e">
        <f t="shared" si="96"/>
        <v>#N/A</v>
      </c>
      <c r="C137" s="96">
        <f t="shared" si="88"/>
        <v>0</v>
      </c>
      <c r="D137" s="96">
        <f t="shared" si="89"/>
        <v>0</v>
      </c>
      <c r="E137" s="96">
        <f t="shared" si="90"/>
        <v>0</v>
      </c>
      <c r="F137" s="96">
        <f t="shared" si="91"/>
        <v>0</v>
      </c>
      <c r="G137" s="96">
        <f t="shared" si="92"/>
        <v>0</v>
      </c>
      <c r="H137" s="96">
        <f t="shared" si="93"/>
        <v>0</v>
      </c>
      <c r="I137" s="96">
        <f t="shared" si="93"/>
        <v>0</v>
      </c>
      <c r="J137" s="96">
        <f t="shared" si="97"/>
        <v>0</v>
      </c>
      <c r="K137" s="97">
        <f t="shared" si="98"/>
        <v>0</v>
      </c>
      <c r="L137" s="98">
        <f t="shared" si="101"/>
        <v>0</v>
      </c>
      <c r="M137" s="96">
        <f t="shared" si="101"/>
        <v>0</v>
      </c>
      <c r="N137" s="96">
        <f t="shared" si="101"/>
        <v>0</v>
      </c>
      <c r="O137" s="96">
        <f t="shared" si="101"/>
        <v>0</v>
      </c>
      <c r="P137" s="96">
        <f t="shared" si="101"/>
        <v>0</v>
      </c>
      <c r="Q137" s="165"/>
      <c r="R137" s="96">
        <f t="shared" si="95"/>
        <v>0</v>
      </c>
      <c r="S137" s="96">
        <f t="shared" si="99"/>
        <v>0</v>
      </c>
      <c r="T137" s="96">
        <f t="shared" si="100"/>
        <v>0</v>
      </c>
    </row>
    <row r="138" spans="1:25" ht="20.100000000000001" hidden="1" customHeight="1">
      <c r="A138" s="269" t="s">
        <v>162</v>
      </c>
      <c r="B138" s="67" t="str">
        <f>$B75</f>
        <v>0101</v>
      </c>
      <c r="C138" s="88">
        <f t="shared" ref="C138:C157" ca="1" si="102">IF(OR(ISERROR(C75*$D15),ISBLANK(H15),H15=0),0,C75*$D15)</f>
        <v>0</v>
      </c>
      <c r="D138" s="88">
        <f t="shared" ref="D138:D157" ca="1" si="103">IF(OR(ISERROR(D75*$D15),ISBLANK(I15),I15=0),0,D75*$D15)</f>
        <v>0</v>
      </c>
      <c r="E138" s="88">
        <f t="shared" ref="E138:E157" ca="1" si="104">IF(OR(ISERROR(E75*$D15),ISBLANK(J15),J15=0),0,E75*$D15)</f>
        <v>0</v>
      </c>
      <c r="F138" s="88">
        <f t="shared" ref="F138:F157" ca="1" si="105">IF(OR(ISERROR(F75*$D15),ISBLANK(K15),K15=0),0,F75*$D15)</f>
        <v>0</v>
      </c>
      <c r="G138" s="88">
        <f t="shared" ref="G138:G157" ca="1" si="106">IF(OR(ISERROR(G75*$D15),ISBLANK(L15),L15=0),0,G75*$D15)</f>
        <v>0</v>
      </c>
      <c r="H138" s="88">
        <f t="shared" ref="H138:I157" ca="1" si="107">IF(ISERROR(H75*$D15),0,H75*$D15)</f>
        <v>0</v>
      </c>
      <c r="I138" s="88">
        <f t="shared" ca="1" si="107"/>
        <v>0</v>
      </c>
      <c r="J138" s="88">
        <f t="shared" ref="J138:J158" ca="1" si="108">SUM(C138:I138)</f>
        <v>0</v>
      </c>
      <c r="K138" s="92">
        <f t="shared" ref="K138:K158" ca="1" si="109">SUM(C138:H138)</f>
        <v>0</v>
      </c>
      <c r="L138" s="93">
        <f t="shared" ref="L138:P147" ca="1" si="110">IF(ISERROR(L75*$D15),0,L75*$D15)</f>
        <v>0</v>
      </c>
      <c r="M138" s="88">
        <f t="shared" ca="1" si="110"/>
        <v>0</v>
      </c>
      <c r="N138" s="88">
        <f t="shared" ca="1" si="110"/>
        <v>0</v>
      </c>
      <c r="O138" s="88">
        <f t="shared" ca="1" si="110"/>
        <v>0</v>
      </c>
      <c r="P138" s="88">
        <f t="shared" ca="1" si="110"/>
        <v>0</v>
      </c>
      <c r="Q138" s="163"/>
      <c r="R138" s="88">
        <f t="shared" ref="R138:R157" ca="1" si="111">IF(ISERROR(R75*$D15),0,R75*$D15)</f>
        <v>0</v>
      </c>
      <c r="S138" s="88">
        <f t="shared" ref="S138" ca="1" si="112">SUM(L138:R138)</f>
        <v>0</v>
      </c>
      <c r="T138" s="88">
        <f t="shared" ref="T138" ca="1" si="113">SUM(L138:Q138)</f>
        <v>0</v>
      </c>
    </row>
    <row r="139" spans="1:25" ht="20.100000000000001" hidden="1" customHeight="1">
      <c r="A139" s="270"/>
      <c r="B139" s="68" t="e">
        <f t="shared" ref="B139:B157" si="114">$B76</f>
        <v>#N/A</v>
      </c>
      <c r="C139" s="89">
        <f t="shared" si="102"/>
        <v>0</v>
      </c>
      <c r="D139" s="89">
        <f t="shared" si="103"/>
        <v>0</v>
      </c>
      <c r="E139" s="89">
        <f t="shared" si="104"/>
        <v>0</v>
      </c>
      <c r="F139" s="89">
        <f t="shared" si="105"/>
        <v>0</v>
      </c>
      <c r="G139" s="89">
        <f t="shared" si="106"/>
        <v>0</v>
      </c>
      <c r="H139" s="89">
        <f t="shared" si="107"/>
        <v>0</v>
      </c>
      <c r="I139" s="89">
        <f t="shared" si="107"/>
        <v>0</v>
      </c>
      <c r="J139" s="89">
        <f t="shared" ref="J139:J157" si="115">SUM(C139:I139)</f>
        <v>0</v>
      </c>
      <c r="K139" s="94">
        <f t="shared" ref="K139:K157" si="116">SUM(C139:H139)</f>
        <v>0</v>
      </c>
      <c r="L139" s="95">
        <f t="shared" si="110"/>
        <v>0</v>
      </c>
      <c r="M139" s="89">
        <f t="shared" si="110"/>
        <v>0</v>
      </c>
      <c r="N139" s="89">
        <f t="shared" si="110"/>
        <v>0</v>
      </c>
      <c r="O139" s="89">
        <f t="shared" si="110"/>
        <v>0</v>
      </c>
      <c r="P139" s="89">
        <f t="shared" si="110"/>
        <v>0</v>
      </c>
      <c r="Q139" s="164"/>
      <c r="R139" s="89">
        <f t="shared" si="111"/>
        <v>0</v>
      </c>
      <c r="S139" s="89">
        <f t="shared" ref="S139:S157" si="117">SUM(L139:R139)</f>
        <v>0</v>
      </c>
      <c r="T139" s="89">
        <f t="shared" ref="T139:T157" si="118">SUM(L139:Q139)</f>
        <v>0</v>
      </c>
    </row>
    <row r="140" spans="1:25" ht="20.100000000000001" hidden="1" customHeight="1">
      <c r="A140" s="270"/>
      <c r="B140" s="68" t="e">
        <f t="shared" si="114"/>
        <v>#N/A</v>
      </c>
      <c r="C140" s="89">
        <f t="shared" si="102"/>
        <v>0</v>
      </c>
      <c r="D140" s="89">
        <f t="shared" si="103"/>
        <v>0</v>
      </c>
      <c r="E140" s="89">
        <f t="shared" si="104"/>
        <v>0</v>
      </c>
      <c r="F140" s="89">
        <f t="shared" si="105"/>
        <v>0</v>
      </c>
      <c r="G140" s="89">
        <f t="shared" si="106"/>
        <v>0</v>
      </c>
      <c r="H140" s="89">
        <f t="shared" si="107"/>
        <v>0</v>
      </c>
      <c r="I140" s="89">
        <f t="shared" si="107"/>
        <v>0</v>
      </c>
      <c r="J140" s="89">
        <f t="shared" si="115"/>
        <v>0</v>
      </c>
      <c r="K140" s="94">
        <f t="shared" si="116"/>
        <v>0</v>
      </c>
      <c r="L140" s="95">
        <f t="shared" si="110"/>
        <v>0</v>
      </c>
      <c r="M140" s="89">
        <f t="shared" si="110"/>
        <v>0</v>
      </c>
      <c r="N140" s="89">
        <f t="shared" si="110"/>
        <v>0</v>
      </c>
      <c r="O140" s="89">
        <f t="shared" si="110"/>
        <v>0</v>
      </c>
      <c r="P140" s="89">
        <f t="shared" si="110"/>
        <v>0</v>
      </c>
      <c r="Q140" s="164"/>
      <c r="R140" s="89">
        <f t="shared" si="111"/>
        <v>0</v>
      </c>
      <c r="S140" s="89">
        <f t="shared" si="117"/>
        <v>0</v>
      </c>
      <c r="T140" s="89">
        <f t="shared" si="118"/>
        <v>0</v>
      </c>
    </row>
    <row r="141" spans="1:25" ht="20.100000000000001" hidden="1" customHeight="1">
      <c r="A141" s="270"/>
      <c r="B141" s="68" t="e">
        <f t="shared" si="114"/>
        <v>#N/A</v>
      </c>
      <c r="C141" s="89">
        <f t="shared" si="102"/>
        <v>0</v>
      </c>
      <c r="D141" s="89">
        <f t="shared" si="103"/>
        <v>0</v>
      </c>
      <c r="E141" s="89">
        <f t="shared" si="104"/>
        <v>0</v>
      </c>
      <c r="F141" s="89">
        <f t="shared" si="105"/>
        <v>0</v>
      </c>
      <c r="G141" s="89">
        <f t="shared" si="106"/>
        <v>0</v>
      </c>
      <c r="H141" s="89">
        <f t="shared" si="107"/>
        <v>0</v>
      </c>
      <c r="I141" s="89">
        <f t="shared" si="107"/>
        <v>0</v>
      </c>
      <c r="J141" s="89">
        <f t="shared" si="115"/>
        <v>0</v>
      </c>
      <c r="K141" s="94">
        <f t="shared" si="116"/>
        <v>0</v>
      </c>
      <c r="L141" s="95">
        <f t="shared" si="110"/>
        <v>0</v>
      </c>
      <c r="M141" s="89">
        <f t="shared" si="110"/>
        <v>0</v>
      </c>
      <c r="N141" s="89">
        <f t="shared" si="110"/>
        <v>0</v>
      </c>
      <c r="O141" s="89">
        <f t="shared" si="110"/>
        <v>0</v>
      </c>
      <c r="P141" s="89">
        <f t="shared" si="110"/>
        <v>0</v>
      </c>
      <c r="Q141" s="164"/>
      <c r="R141" s="89">
        <f t="shared" si="111"/>
        <v>0</v>
      </c>
      <c r="S141" s="89">
        <f t="shared" si="117"/>
        <v>0</v>
      </c>
      <c r="T141" s="89">
        <f t="shared" si="118"/>
        <v>0</v>
      </c>
    </row>
    <row r="142" spans="1:25" ht="20.100000000000001" hidden="1" customHeight="1">
      <c r="A142" s="270"/>
      <c r="B142" s="68" t="e">
        <f t="shared" si="114"/>
        <v>#N/A</v>
      </c>
      <c r="C142" s="89">
        <f t="shared" si="102"/>
        <v>0</v>
      </c>
      <c r="D142" s="89">
        <f t="shared" si="103"/>
        <v>0</v>
      </c>
      <c r="E142" s="89">
        <f t="shared" si="104"/>
        <v>0</v>
      </c>
      <c r="F142" s="89">
        <f t="shared" si="105"/>
        <v>0</v>
      </c>
      <c r="G142" s="89">
        <f t="shared" si="106"/>
        <v>0</v>
      </c>
      <c r="H142" s="89">
        <f t="shared" si="107"/>
        <v>0</v>
      </c>
      <c r="I142" s="89">
        <f t="shared" si="107"/>
        <v>0</v>
      </c>
      <c r="J142" s="89">
        <f t="shared" si="115"/>
        <v>0</v>
      </c>
      <c r="K142" s="94">
        <f t="shared" si="116"/>
        <v>0</v>
      </c>
      <c r="L142" s="95">
        <f t="shared" si="110"/>
        <v>0</v>
      </c>
      <c r="M142" s="89">
        <f t="shared" si="110"/>
        <v>0</v>
      </c>
      <c r="N142" s="89">
        <f t="shared" si="110"/>
        <v>0</v>
      </c>
      <c r="O142" s="89">
        <f t="shared" si="110"/>
        <v>0</v>
      </c>
      <c r="P142" s="89">
        <f t="shared" si="110"/>
        <v>0</v>
      </c>
      <c r="Q142" s="164"/>
      <c r="R142" s="89">
        <f t="shared" si="111"/>
        <v>0</v>
      </c>
      <c r="S142" s="89">
        <f t="shared" si="117"/>
        <v>0</v>
      </c>
      <c r="T142" s="89">
        <f t="shared" si="118"/>
        <v>0</v>
      </c>
    </row>
    <row r="143" spans="1:25" ht="20.100000000000001" hidden="1" customHeight="1">
      <c r="A143" s="270"/>
      <c r="B143" s="68" t="e">
        <f t="shared" si="114"/>
        <v>#N/A</v>
      </c>
      <c r="C143" s="89">
        <f t="shared" si="102"/>
        <v>0</v>
      </c>
      <c r="D143" s="89">
        <f t="shared" si="103"/>
        <v>0</v>
      </c>
      <c r="E143" s="89">
        <f t="shared" si="104"/>
        <v>0</v>
      </c>
      <c r="F143" s="89">
        <f t="shared" si="105"/>
        <v>0</v>
      </c>
      <c r="G143" s="89">
        <f t="shared" si="106"/>
        <v>0</v>
      </c>
      <c r="H143" s="89">
        <f t="shared" si="107"/>
        <v>0</v>
      </c>
      <c r="I143" s="89">
        <f t="shared" si="107"/>
        <v>0</v>
      </c>
      <c r="J143" s="89">
        <f t="shared" si="115"/>
        <v>0</v>
      </c>
      <c r="K143" s="94">
        <f t="shared" si="116"/>
        <v>0</v>
      </c>
      <c r="L143" s="95">
        <f t="shared" si="110"/>
        <v>0</v>
      </c>
      <c r="M143" s="89">
        <f t="shared" si="110"/>
        <v>0</v>
      </c>
      <c r="N143" s="89">
        <f t="shared" si="110"/>
        <v>0</v>
      </c>
      <c r="O143" s="89">
        <f t="shared" si="110"/>
        <v>0</v>
      </c>
      <c r="P143" s="89">
        <f t="shared" si="110"/>
        <v>0</v>
      </c>
      <c r="Q143" s="164"/>
      <c r="R143" s="89">
        <f t="shared" si="111"/>
        <v>0</v>
      </c>
      <c r="S143" s="89">
        <f t="shared" si="117"/>
        <v>0</v>
      </c>
      <c r="T143" s="89">
        <f t="shared" si="118"/>
        <v>0</v>
      </c>
    </row>
    <row r="144" spans="1:25" ht="20.100000000000001" hidden="1" customHeight="1">
      <c r="A144" s="270"/>
      <c r="B144" s="68" t="e">
        <f t="shared" si="114"/>
        <v>#N/A</v>
      </c>
      <c r="C144" s="89">
        <f t="shared" si="102"/>
        <v>0</v>
      </c>
      <c r="D144" s="89">
        <f t="shared" si="103"/>
        <v>0</v>
      </c>
      <c r="E144" s="89">
        <f t="shared" si="104"/>
        <v>0</v>
      </c>
      <c r="F144" s="89">
        <f t="shared" si="105"/>
        <v>0</v>
      </c>
      <c r="G144" s="89">
        <f t="shared" si="106"/>
        <v>0</v>
      </c>
      <c r="H144" s="89">
        <f t="shared" si="107"/>
        <v>0</v>
      </c>
      <c r="I144" s="89">
        <f t="shared" si="107"/>
        <v>0</v>
      </c>
      <c r="J144" s="89">
        <f t="shared" si="115"/>
        <v>0</v>
      </c>
      <c r="K144" s="94">
        <f t="shared" si="116"/>
        <v>0</v>
      </c>
      <c r="L144" s="95">
        <f t="shared" si="110"/>
        <v>0</v>
      </c>
      <c r="M144" s="89">
        <f t="shared" si="110"/>
        <v>0</v>
      </c>
      <c r="N144" s="89">
        <f t="shared" si="110"/>
        <v>0</v>
      </c>
      <c r="O144" s="89">
        <f t="shared" si="110"/>
        <v>0</v>
      </c>
      <c r="P144" s="89">
        <f t="shared" si="110"/>
        <v>0</v>
      </c>
      <c r="Q144" s="164"/>
      <c r="R144" s="89">
        <f t="shared" si="111"/>
        <v>0</v>
      </c>
      <c r="S144" s="89">
        <f t="shared" si="117"/>
        <v>0</v>
      </c>
      <c r="T144" s="89">
        <f t="shared" si="118"/>
        <v>0</v>
      </c>
    </row>
    <row r="145" spans="1:20" ht="20.100000000000001" hidden="1" customHeight="1">
      <c r="A145" s="270"/>
      <c r="B145" s="68" t="e">
        <f t="shared" si="114"/>
        <v>#N/A</v>
      </c>
      <c r="C145" s="89">
        <f t="shared" si="102"/>
        <v>0</v>
      </c>
      <c r="D145" s="89">
        <f t="shared" si="103"/>
        <v>0</v>
      </c>
      <c r="E145" s="89">
        <f t="shared" si="104"/>
        <v>0</v>
      </c>
      <c r="F145" s="89">
        <f t="shared" si="105"/>
        <v>0</v>
      </c>
      <c r="G145" s="89">
        <f t="shared" si="106"/>
        <v>0</v>
      </c>
      <c r="H145" s="89">
        <f t="shared" si="107"/>
        <v>0</v>
      </c>
      <c r="I145" s="89">
        <f t="shared" si="107"/>
        <v>0</v>
      </c>
      <c r="J145" s="89">
        <f t="shared" si="115"/>
        <v>0</v>
      </c>
      <c r="K145" s="94">
        <f t="shared" si="116"/>
        <v>0</v>
      </c>
      <c r="L145" s="95">
        <f t="shared" si="110"/>
        <v>0</v>
      </c>
      <c r="M145" s="89">
        <f t="shared" si="110"/>
        <v>0</v>
      </c>
      <c r="N145" s="89">
        <f t="shared" si="110"/>
        <v>0</v>
      </c>
      <c r="O145" s="89">
        <f t="shared" si="110"/>
        <v>0</v>
      </c>
      <c r="P145" s="89">
        <f t="shared" si="110"/>
        <v>0</v>
      </c>
      <c r="Q145" s="164"/>
      <c r="R145" s="89">
        <f t="shared" si="111"/>
        <v>0</v>
      </c>
      <c r="S145" s="89">
        <f t="shared" si="117"/>
        <v>0</v>
      </c>
      <c r="T145" s="89">
        <f t="shared" si="118"/>
        <v>0</v>
      </c>
    </row>
    <row r="146" spans="1:20" ht="20.100000000000001" hidden="1" customHeight="1">
      <c r="A146" s="270"/>
      <c r="B146" s="68" t="e">
        <f t="shared" si="114"/>
        <v>#N/A</v>
      </c>
      <c r="C146" s="89">
        <f t="shared" si="102"/>
        <v>0</v>
      </c>
      <c r="D146" s="89">
        <f t="shared" si="103"/>
        <v>0</v>
      </c>
      <c r="E146" s="89">
        <f t="shared" si="104"/>
        <v>0</v>
      </c>
      <c r="F146" s="89">
        <f t="shared" si="105"/>
        <v>0</v>
      </c>
      <c r="G146" s="89">
        <f t="shared" si="106"/>
        <v>0</v>
      </c>
      <c r="H146" s="89">
        <f t="shared" si="107"/>
        <v>0</v>
      </c>
      <c r="I146" s="89">
        <f t="shared" si="107"/>
        <v>0</v>
      </c>
      <c r="J146" s="89">
        <f t="shared" si="115"/>
        <v>0</v>
      </c>
      <c r="K146" s="94">
        <f t="shared" si="116"/>
        <v>0</v>
      </c>
      <c r="L146" s="95">
        <f t="shared" si="110"/>
        <v>0</v>
      </c>
      <c r="M146" s="89">
        <f t="shared" si="110"/>
        <v>0</v>
      </c>
      <c r="N146" s="89">
        <f t="shared" si="110"/>
        <v>0</v>
      </c>
      <c r="O146" s="89">
        <f t="shared" si="110"/>
        <v>0</v>
      </c>
      <c r="P146" s="89">
        <f t="shared" si="110"/>
        <v>0</v>
      </c>
      <c r="Q146" s="164"/>
      <c r="R146" s="89">
        <f t="shared" si="111"/>
        <v>0</v>
      </c>
      <c r="S146" s="89">
        <f t="shared" si="117"/>
        <v>0</v>
      </c>
      <c r="T146" s="89">
        <f t="shared" si="118"/>
        <v>0</v>
      </c>
    </row>
    <row r="147" spans="1:20" ht="20.100000000000001" hidden="1" customHeight="1">
      <c r="A147" s="270"/>
      <c r="B147" s="68" t="e">
        <f t="shared" si="114"/>
        <v>#N/A</v>
      </c>
      <c r="C147" s="89">
        <f t="shared" si="102"/>
        <v>0</v>
      </c>
      <c r="D147" s="89">
        <f t="shared" si="103"/>
        <v>0</v>
      </c>
      <c r="E147" s="89">
        <f t="shared" si="104"/>
        <v>0</v>
      </c>
      <c r="F147" s="89">
        <f t="shared" si="105"/>
        <v>0</v>
      </c>
      <c r="G147" s="89">
        <f t="shared" si="106"/>
        <v>0</v>
      </c>
      <c r="H147" s="89">
        <f t="shared" si="107"/>
        <v>0</v>
      </c>
      <c r="I147" s="89">
        <f t="shared" si="107"/>
        <v>0</v>
      </c>
      <c r="J147" s="89">
        <f t="shared" si="115"/>
        <v>0</v>
      </c>
      <c r="K147" s="94">
        <f t="shared" si="116"/>
        <v>0</v>
      </c>
      <c r="L147" s="95">
        <f t="shared" si="110"/>
        <v>0</v>
      </c>
      <c r="M147" s="89">
        <f t="shared" si="110"/>
        <v>0</v>
      </c>
      <c r="N147" s="89">
        <f t="shared" si="110"/>
        <v>0</v>
      </c>
      <c r="O147" s="89">
        <f t="shared" si="110"/>
        <v>0</v>
      </c>
      <c r="P147" s="89">
        <f t="shared" si="110"/>
        <v>0</v>
      </c>
      <c r="Q147" s="164"/>
      <c r="R147" s="89">
        <f t="shared" si="111"/>
        <v>0</v>
      </c>
      <c r="S147" s="89">
        <f t="shared" si="117"/>
        <v>0</v>
      </c>
      <c r="T147" s="89">
        <f t="shared" si="118"/>
        <v>0</v>
      </c>
    </row>
    <row r="148" spans="1:20" ht="20.100000000000001" hidden="1" customHeight="1">
      <c r="A148" s="270"/>
      <c r="B148" s="68" t="e">
        <f t="shared" si="114"/>
        <v>#N/A</v>
      </c>
      <c r="C148" s="89">
        <f t="shared" si="102"/>
        <v>0</v>
      </c>
      <c r="D148" s="89">
        <f t="shared" si="103"/>
        <v>0</v>
      </c>
      <c r="E148" s="89">
        <f t="shared" si="104"/>
        <v>0</v>
      </c>
      <c r="F148" s="89">
        <f t="shared" si="105"/>
        <v>0</v>
      </c>
      <c r="G148" s="89">
        <f t="shared" si="106"/>
        <v>0</v>
      </c>
      <c r="H148" s="89">
        <f t="shared" si="107"/>
        <v>0</v>
      </c>
      <c r="I148" s="89">
        <f t="shared" si="107"/>
        <v>0</v>
      </c>
      <c r="J148" s="89">
        <f t="shared" si="115"/>
        <v>0</v>
      </c>
      <c r="K148" s="94">
        <f t="shared" si="116"/>
        <v>0</v>
      </c>
      <c r="L148" s="95">
        <f t="shared" ref="L148:P157" si="119">IF(ISERROR(L85*$D25),0,L85*$D25)</f>
        <v>0</v>
      </c>
      <c r="M148" s="89">
        <f t="shared" si="119"/>
        <v>0</v>
      </c>
      <c r="N148" s="89">
        <f t="shared" si="119"/>
        <v>0</v>
      </c>
      <c r="O148" s="89">
        <f t="shared" si="119"/>
        <v>0</v>
      </c>
      <c r="P148" s="89">
        <f t="shared" si="119"/>
        <v>0</v>
      </c>
      <c r="Q148" s="164"/>
      <c r="R148" s="89">
        <f t="shared" si="111"/>
        <v>0</v>
      </c>
      <c r="S148" s="89">
        <f t="shared" si="117"/>
        <v>0</v>
      </c>
      <c r="T148" s="89">
        <f t="shared" si="118"/>
        <v>0</v>
      </c>
    </row>
    <row r="149" spans="1:20" ht="20.100000000000001" hidden="1" customHeight="1">
      <c r="A149" s="270"/>
      <c r="B149" s="68" t="e">
        <f t="shared" si="114"/>
        <v>#N/A</v>
      </c>
      <c r="C149" s="89">
        <f t="shared" si="102"/>
        <v>0</v>
      </c>
      <c r="D149" s="89">
        <f t="shared" si="103"/>
        <v>0</v>
      </c>
      <c r="E149" s="89">
        <f t="shared" si="104"/>
        <v>0</v>
      </c>
      <c r="F149" s="89">
        <f t="shared" si="105"/>
        <v>0</v>
      </c>
      <c r="G149" s="89">
        <f t="shared" si="106"/>
        <v>0</v>
      </c>
      <c r="H149" s="89">
        <f t="shared" si="107"/>
        <v>0</v>
      </c>
      <c r="I149" s="89">
        <f t="shared" si="107"/>
        <v>0</v>
      </c>
      <c r="J149" s="89">
        <f t="shared" si="115"/>
        <v>0</v>
      </c>
      <c r="K149" s="94">
        <f t="shared" si="116"/>
        <v>0</v>
      </c>
      <c r="L149" s="95">
        <f t="shared" si="119"/>
        <v>0</v>
      </c>
      <c r="M149" s="89">
        <f t="shared" si="119"/>
        <v>0</v>
      </c>
      <c r="N149" s="89">
        <f t="shared" si="119"/>
        <v>0</v>
      </c>
      <c r="O149" s="89">
        <f t="shared" si="119"/>
        <v>0</v>
      </c>
      <c r="P149" s="89">
        <f t="shared" si="119"/>
        <v>0</v>
      </c>
      <c r="Q149" s="164"/>
      <c r="R149" s="89">
        <f t="shared" si="111"/>
        <v>0</v>
      </c>
      <c r="S149" s="89">
        <f t="shared" si="117"/>
        <v>0</v>
      </c>
      <c r="T149" s="89">
        <f t="shared" si="118"/>
        <v>0</v>
      </c>
    </row>
    <row r="150" spans="1:20" ht="20.100000000000001" hidden="1" customHeight="1">
      <c r="A150" s="270"/>
      <c r="B150" s="68" t="e">
        <f t="shared" si="114"/>
        <v>#N/A</v>
      </c>
      <c r="C150" s="89">
        <f t="shared" si="102"/>
        <v>0</v>
      </c>
      <c r="D150" s="89">
        <f t="shared" si="103"/>
        <v>0</v>
      </c>
      <c r="E150" s="89">
        <f t="shared" si="104"/>
        <v>0</v>
      </c>
      <c r="F150" s="89">
        <f t="shared" si="105"/>
        <v>0</v>
      </c>
      <c r="G150" s="89">
        <f t="shared" si="106"/>
        <v>0</v>
      </c>
      <c r="H150" s="89">
        <f t="shared" si="107"/>
        <v>0</v>
      </c>
      <c r="I150" s="89">
        <f t="shared" si="107"/>
        <v>0</v>
      </c>
      <c r="J150" s="89">
        <f t="shared" si="115"/>
        <v>0</v>
      </c>
      <c r="K150" s="94">
        <f t="shared" si="116"/>
        <v>0</v>
      </c>
      <c r="L150" s="95">
        <f t="shared" si="119"/>
        <v>0</v>
      </c>
      <c r="M150" s="89">
        <f t="shared" si="119"/>
        <v>0</v>
      </c>
      <c r="N150" s="89">
        <f t="shared" si="119"/>
        <v>0</v>
      </c>
      <c r="O150" s="89">
        <f t="shared" si="119"/>
        <v>0</v>
      </c>
      <c r="P150" s="89">
        <f t="shared" si="119"/>
        <v>0</v>
      </c>
      <c r="Q150" s="164"/>
      <c r="R150" s="89">
        <f t="shared" si="111"/>
        <v>0</v>
      </c>
      <c r="S150" s="89">
        <f t="shared" si="117"/>
        <v>0</v>
      </c>
      <c r="T150" s="89">
        <f t="shared" si="118"/>
        <v>0</v>
      </c>
    </row>
    <row r="151" spans="1:20" ht="20.100000000000001" hidden="1" customHeight="1">
      <c r="A151" s="270"/>
      <c r="B151" s="68" t="e">
        <f t="shared" si="114"/>
        <v>#N/A</v>
      </c>
      <c r="C151" s="89">
        <f t="shared" si="102"/>
        <v>0</v>
      </c>
      <c r="D151" s="89">
        <f t="shared" si="103"/>
        <v>0</v>
      </c>
      <c r="E151" s="89">
        <f t="shared" si="104"/>
        <v>0</v>
      </c>
      <c r="F151" s="89">
        <f t="shared" si="105"/>
        <v>0</v>
      </c>
      <c r="G151" s="89">
        <f t="shared" si="106"/>
        <v>0</v>
      </c>
      <c r="H151" s="89">
        <f t="shared" si="107"/>
        <v>0</v>
      </c>
      <c r="I151" s="89">
        <f t="shared" si="107"/>
        <v>0</v>
      </c>
      <c r="J151" s="89">
        <f t="shared" si="115"/>
        <v>0</v>
      </c>
      <c r="K151" s="94">
        <f t="shared" si="116"/>
        <v>0</v>
      </c>
      <c r="L151" s="95">
        <f t="shared" si="119"/>
        <v>0</v>
      </c>
      <c r="M151" s="89">
        <f t="shared" si="119"/>
        <v>0</v>
      </c>
      <c r="N151" s="89">
        <f t="shared" si="119"/>
        <v>0</v>
      </c>
      <c r="O151" s="89">
        <f t="shared" si="119"/>
        <v>0</v>
      </c>
      <c r="P151" s="89">
        <f t="shared" si="119"/>
        <v>0</v>
      </c>
      <c r="Q151" s="164"/>
      <c r="R151" s="89">
        <f t="shared" si="111"/>
        <v>0</v>
      </c>
      <c r="S151" s="89">
        <f t="shared" si="117"/>
        <v>0</v>
      </c>
      <c r="T151" s="89">
        <f t="shared" si="118"/>
        <v>0</v>
      </c>
    </row>
    <row r="152" spans="1:20" ht="20.100000000000001" hidden="1" customHeight="1">
      <c r="A152" s="270"/>
      <c r="B152" s="68" t="e">
        <f t="shared" si="114"/>
        <v>#N/A</v>
      </c>
      <c r="C152" s="89">
        <f t="shared" si="102"/>
        <v>0</v>
      </c>
      <c r="D152" s="89">
        <f t="shared" si="103"/>
        <v>0</v>
      </c>
      <c r="E152" s="89">
        <f t="shared" si="104"/>
        <v>0</v>
      </c>
      <c r="F152" s="89">
        <f t="shared" si="105"/>
        <v>0</v>
      </c>
      <c r="G152" s="89">
        <f t="shared" si="106"/>
        <v>0</v>
      </c>
      <c r="H152" s="89">
        <f t="shared" si="107"/>
        <v>0</v>
      </c>
      <c r="I152" s="89">
        <f t="shared" si="107"/>
        <v>0</v>
      </c>
      <c r="J152" s="89">
        <f t="shared" si="115"/>
        <v>0</v>
      </c>
      <c r="K152" s="94">
        <f t="shared" si="116"/>
        <v>0</v>
      </c>
      <c r="L152" s="95">
        <f t="shared" si="119"/>
        <v>0</v>
      </c>
      <c r="M152" s="89">
        <f t="shared" si="119"/>
        <v>0</v>
      </c>
      <c r="N152" s="89">
        <f t="shared" si="119"/>
        <v>0</v>
      </c>
      <c r="O152" s="89">
        <f t="shared" si="119"/>
        <v>0</v>
      </c>
      <c r="P152" s="89">
        <f t="shared" si="119"/>
        <v>0</v>
      </c>
      <c r="Q152" s="164"/>
      <c r="R152" s="89">
        <f t="shared" si="111"/>
        <v>0</v>
      </c>
      <c r="S152" s="89">
        <f t="shared" si="117"/>
        <v>0</v>
      </c>
      <c r="T152" s="89">
        <f t="shared" si="118"/>
        <v>0</v>
      </c>
    </row>
    <row r="153" spans="1:20" ht="20.100000000000001" hidden="1" customHeight="1">
      <c r="A153" s="270"/>
      <c r="B153" s="68" t="e">
        <f t="shared" si="114"/>
        <v>#N/A</v>
      </c>
      <c r="C153" s="89">
        <f t="shared" si="102"/>
        <v>0</v>
      </c>
      <c r="D153" s="89">
        <f t="shared" si="103"/>
        <v>0</v>
      </c>
      <c r="E153" s="89">
        <f t="shared" si="104"/>
        <v>0</v>
      </c>
      <c r="F153" s="89">
        <f t="shared" si="105"/>
        <v>0</v>
      </c>
      <c r="G153" s="89">
        <f t="shared" si="106"/>
        <v>0</v>
      </c>
      <c r="H153" s="89">
        <f t="shared" si="107"/>
        <v>0</v>
      </c>
      <c r="I153" s="89">
        <f t="shared" si="107"/>
        <v>0</v>
      </c>
      <c r="J153" s="89">
        <f t="shared" si="115"/>
        <v>0</v>
      </c>
      <c r="K153" s="94">
        <f t="shared" si="116"/>
        <v>0</v>
      </c>
      <c r="L153" s="95">
        <f t="shared" si="119"/>
        <v>0</v>
      </c>
      <c r="M153" s="89">
        <f t="shared" si="119"/>
        <v>0</v>
      </c>
      <c r="N153" s="89">
        <f t="shared" si="119"/>
        <v>0</v>
      </c>
      <c r="O153" s="89">
        <f t="shared" si="119"/>
        <v>0</v>
      </c>
      <c r="P153" s="89">
        <f t="shared" si="119"/>
        <v>0</v>
      </c>
      <c r="Q153" s="164"/>
      <c r="R153" s="89">
        <f t="shared" si="111"/>
        <v>0</v>
      </c>
      <c r="S153" s="89">
        <f t="shared" si="117"/>
        <v>0</v>
      </c>
      <c r="T153" s="89">
        <f t="shared" si="118"/>
        <v>0</v>
      </c>
    </row>
    <row r="154" spans="1:20" ht="20.100000000000001" hidden="1" customHeight="1">
      <c r="A154" s="270"/>
      <c r="B154" s="68" t="e">
        <f t="shared" si="114"/>
        <v>#N/A</v>
      </c>
      <c r="C154" s="89">
        <f t="shared" si="102"/>
        <v>0</v>
      </c>
      <c r="D154" s="89">
        <f t="shared" si="103"/>
        <v>0</v>
      </c>
      <c r="E154" s="89">
        <f t="shared" si="104"/>
        <v>0</v>
      </c>
      <c r="F154" s="89">
        <f t="shared" si="105"/>
        <v>0</v>
      </c>
      <c r="G154" s="89">
        <f t="shared" si="106"/>
        <v>0</v>
      </c>
      <c r="H154" s="89">
        <f t="shared" si="107"/>
        <v>0</v>
      </c>
      <c r="I154" s="89">
        <f t="shared" si="107"/>
        <v>0</v>
      </c>
      <c r="J154" s="89">
        <f t="shared" si="115"/>
        <v>0</v>
      </c>
      <c r="K154" s="94">
        <f t="shared" si="116"/>
        <v>0</v>
      </c>
      <c r="L154" s="95">
        <f t="shared" si="119"/>
        <v>0</v>
      </c>
      <c r="M154" s="89">
        <f t="shared" si="119"/>
        <v>0</v>
      </c>
      <c r="N154" s="89">
        <f t="shared" si="119"/>
        <v>0</v>
      </c>
      <c r="O154" s="89">
        <f t="shared" si="119"/>
        <v>0</v>
      </c>
      <c r="P154" s="89">
        <f t="shared" si="119"/>
        <v>0</v>
      </c>
      <c r="Q154" s="164"/>
      <c r="R154" s="89">
        <f t="shared" si="111"/>
        <v>0</v>
      </c>
      <c r="S154" s="89">
        <f t="shared" si="117"/>
        <v>0</v>
      </c>
      <c r="T154" s="89">
        <f t="shared" si="118"/>
        <v>0</v>
      </c>
    </row>
    <row r="155" spans="1:20" ht="20.100000000000001" hidden="1" customHeight="1">
      <c r="A155" s="270"/>
      <c r="B155" s="68" t="e">
        <f t="shared" si="114"/>
        <v>#N/A</v>
      </c>
      <c r="C155" s="89">
        <f t="shared" si="102"/>
        <v>0</v>
      </c>
      <c r="D155" s="89">
        <f t="shared" si="103"/>
        <v>0</v>
      </c>
      <c r="E155" s="89">
        <f t="shared" si="104"/>
        <v>0</v>
      </c>
      <c r="F155" s="89">
        <f t="shared" si="105"/>
        <v>0</v>
      </c>
      <c r="G155" s="89">
        <f t="shared" si="106"/>
        <v>0</v>
      </c>
      <c r="H155" s="89">
        <f t="shared" si="107"/>
        <v>0</v>
      </c>
      <c r="I155" s="89">
        <f t="shared" si="107"/>
        <v>0</v>
      </c>
      <c r="J155" s="89">
        <f t="shared" si="115"/>
        <v>0</v>
      </c>
      <c r="K155" s="94">
        <f t="shared" si="116"/>
        <v>0</v>
      </c>
      <c r="L155" s="95">
        <f t="shared" si="119"/>
        <v>0</v>
      </c>
      <c r="M155" s="89">
        <f t="shared" si="119"/>
        <v>0</v>
      </c>
      <c r="N155" s="89">
        <f t="shared" si="119"/>
        <v>0</v>
      </c>
      <c r="O155" s="89">
        <f t="shared" si="119"/>
        <v>0</v>
      </c>
      <c r="P155" s="89">
        <f t="shared" si="119"/>
        <v>0</v>
      </c>
      <c r="Q155" s="164"/>
      <c r="R155" s="89">
        <f t="shared" si="111"/>
        <v>0</v>
      </c>
      <c r="S155" s="89">
        <f t="shared" si="117"/>
        <v>0</v>
      </c>
      <c r="T155" s="89">
        <f t="shared" si="118"/>
        <v>0</v>
      </c>
    </row>
    <row r="156" spans="1:20" ht="20.100000000000001" hidden="1" customHeight="1">
      <c r="A156" s="270"/>
      <c r="B156" s="68" t="e">
        <f t="shared" si="114"/>
        <v>#N/A</v>
      </c>
      <c r="C156" s="89">
        <f t="shared" si="102"/>
        <v>0</v>
      </c>
      <c r="D156" s="89">
        <f t="shared" si="103"/>
        <v>0</v>
      </c>
      <c r="E156" s="89">
        <f t="shared" si="104"/>
        <v>0</v>
      </c>
      <c r="F156" s="89">
        <f t="shared" si="105"/>
        <v>0</v>
      </c>
      <c r="G156" s="89">
        <f t="shared" si="106"/>
        <v>0</v>
      </c>
      <c r="H156" s="89">
        <f t="shared" si="107"/>
        <v>0</v>
      </c>
      <c r="I156" s="89">
        <f t="shared" si="107"/>
        <v>0</v>
      </c>
      <c r="J156" s="89">
        <f t="shared" si="115"/>
        <v>0</v>
      </c>
      <c r="K156" s="94">
        <f t="shared" si="116"/>
        <v>0</v>
      </c>
      <c r="L156" s="95">
        <f t="shared" si="119"/>
        <v>0</v>
      </c>
      <c r="M156" s="89">
        <f t="shared" si="119"/>
        <v>0</v>
      </c>
      <c r="N156" s="89">
        <f t="shared" si="119"/>
        <v>0</v>
      </c>
      <c r="O156" s="89">
        <f t="shared" si="119"/>
        <v>0</v>
      </c>
      <c r="P156" s="89">
        <f t="shared" si="119"/>
        <v>0</v>
      </c>
      <c r="Q156" s="164"/>
      <c r="R156" s="89">
        <f t="shared" si="111"/>
        <v>0</v>
      </c>
      <c r="S156" s="89">
        <f t="shared" si="117"/>
        <v>0</v>
      </c>
      <c r="T156" s="89">
        <f t="shared" si="118"/>
        <v>0</v>
      </c>
    </row>
    <row r="157" spans="1:20" ht="20.100000000000001" hidden="1" customHeight="1">
      <c r="A157" s="271"/>
      <c r="B157" s="69" t="e">
        <f t="shared" si="114"/>
        <v>#N/A</v>
      </c>
      <c r="C157" s="96">
        <f t="shared" si="102"/>
        <v>0</v>
      </c>
      <c r="D157" s="96">
        <f t="shared" si="103"/>
        <v>0</v>
      </c>
      <c r="E157" s="96">
        <f t="shared" si="104"/>
        <v>0</v>
      </c>
      <c r="F157" s="96">
        <f t="shared" si="105"/>
        <v>0</v>
      </c>
      <c r="G157" s="96">
        <f t="shared" si="106"/>
        <v>0</v>
      </c>
      <c r="H157" s="96">
        <f t="shared" si="107"/>
        <v>0</v>
      </c>
      <c r="I157" s="96">
        <f t="shared" si="107"/>
        <v>0</v>
      </c>
      <c r="J157" s="96">
        <f t="shared" si="115"/>
        <v>0</v>
      </c>
      <c r="K157" s="97">
        <f t="shared" si="116"/>
        <v>0</v>
      </c>
      <c r="L157" s="98">
        <f t="shared" si="119"/>
        <v>0</v>
      </c>
      <c r="M157" s="96">
        <f t="shared" si="119"/>
        <v>0</v>
      </c>
      <c r="N157" s="96">
        <f t="shared" si="119"/>
        <v>0</v>
      </c>
      <c r="O157" s="96">
        <f t="shared" si="119"/>
        <v>0</v>
      </c>
      <c r="P157" s="96">
        <f t="shared" si="119"/>
        <v>0</v>
      </c>
      <c r="Q157" s="165"/>
      <c r="R157" s="96">
        <f t="shared" si="111"/>
        <v>0</v>
      </c>
      <c r="S157" s="96">
        <f t="shared" si="117"/>
        <v>0</v>
      </c>
      <c r="T157" s="96">
        <f t="shared" si="118"/>
        <v>0</v>
      </c>
    </row>
    <row r="158" spans="1:20" ht="20.100000000000001" hidden="1" customHeight="1">
      <c r="A158" s="272" t="s">
        <v>163</v>
      </c>
      <c r="B158" s="67" t="str">
        <f>$B95</f>
        <v>0101</v>
      </c>
      <c r="C158" s="88">
        <f t="shared" ref="C158:C177" ca="1" si="120">IF(OR(ISERROR(C95*$E15),ISBLANK(H15),H15=0),0,C95*$E15)</f>
        <v>0</v>
      </c>
      <c r="D158" s="88">
        <f t="shared" ref="D158:D177" ca="1" si="121">IF(OR(ISERROR(D95*$E15),ISBLANK(I15),I15=0),0,D95*$E15)</f>
        <v>0</v>
      </c>
      <c r="E158" s="88">
        <f t="shared" ref="E158:E177" ca="1" si="122">IF(OR(ISERROR(E95*$E15),ISBLANK(J15),J15=0),0,E95*$E15)</f>
        <v>0</v>
      </c>
      <c r="F158" s="88">
        <f t="shared" ref="F158:F177" ca="1" si="123">IF(OR(ISERROR(F95*$E15),ISBLANK(K15),K15=0),0,F95*$E15)</f>
        <v>0</v>
      </c>
      <c r="G158" s="88">
        <f t="shared" ref="G158:G177" ca="1" si="124">IF(OR(ISERROR(G95*$E15),ISBLANK(L15),L15=0),0,G95*$E15)</f>
        <v>0</v>
      </c>
      <c r="H158" s="88">
        <f t="shared" ref="H158:I177" ca="1" si="125">IF(ISERROR(H95*$E15),0,H95*$E15)</f>
        <v>0</v>
      </c>
      <c r="I158" s="88">
        <f t="shared" ca="1" si="125"/>
        <v>0</v>
      </c>
      <c r="J158" s="88">
        <f t="shared" ca="1" si="108"/>
        <v>0</v>
      </c>
      <c r="K158" s="92">
        <f t="shared" ca="1" si="109"/>
        <v>0</v>
      </c>
      <c r="L158" s="93">
        <f t="shared" ref="L158:P167" ca="1" si="126">IF(ISERROR(L95*$E15),0,L95*$E15)</f>
        <v>0</v>
      </c>
      <c r="M158" s="88">
        <f t="shared" ca="1" si="126"/>
        <v>0</v>
      </c>
      <c r="N158" s="88">
        <f t="shared" ca="1" si="126"/>
        <v>0</v>
      </c>
      <c r="O158" s="88">
        <f t="shared" ca="1" si="126"/>
        <v>0</v>
      </c>
      <c r="P158" s="88">
        <f t="shared" ca="1" si="126"/>
        <v>0</v>
      </c>
      <c r="Q158" s="163"/>
      <c r="R158" s="88">
        <f t="shared" ref="R158:R177" ca="1" si="127">IF(ISERROR(R95*$E15),0,R95*$E15)</f>
        <v>0</v>
      </c>
      <c r="S158" s="88">
        <f t="shared" ref="S158" ca="1" si="128">SUM(L158:R158)</f>
        <v>0</v>
      </c>
      <c r="T158" s="88">
        <f t="shared" ref="T158" ca="1" si="129">SUM(L158:Q158)</f>
        <v>0</v>
      </c>
    </row>
    <row r="159" spans="1:20" ht="20.100000000000001" hidden="1" customHeight="1">
      <c r="A159" s="273"/>
      <c r="B159" s="68" t="e">
        <f t="shared" ref="B159:B177" si="130">$B96</f>
        <v>#N/A</v>
      </c>
      <c r="C159" s="89">
        <f t="shared" si="120"/>
        <v>0</v>
      </c>
      <c r="D159" s="89">
        <f t="shared" si="121"/>
        <v>0</v>
      </c>
      <c r="E159" s="89">
        <f t="shared" si="122"/>
        <v>0</v>
      </c>
      <c r="F159" s="89">
        <f t="shared" si="123"/>
        <v>0</v>
      </c>
      <c r="G159" s="89">
        <f t="shared" si="124"/>
        <v>0</v>
      </c>
      <c r="H159" s="89">
        <f t="shared" si="125"/>
        <v>0</v>
      </c>
      <c r="I159" s="89">
        <f t="shared" si="125"/>
        <v>0</v>
      </c>
      <c r="J159" s="89">
        <f t="shared" ref="J159:J177" si="131">SUM(C159:I159)</f>
        <v>0</v>
      </c>
      <c r="K159" s="94">
        <f t="shared" ref="K159:K177" si="132">SUM(C159:H159)</f>
        <v>0</v>
      </c>
      <c r="L159" s="95">
        <f t="shared" si="126"/>
        <v>0</v>
      </c>
      <c r="M159" s="89">
        <f t="shared" si="126"/>
        <v>0</v>
      </c>
      <c r="N159" s="89">
        <f t="shared" si="126"/>
        <v>0</v>
      </c>
      <c r="O159" s="89">
        <f t="shared" si="126"/>
        <v>0</v>
      </c>
      <c r="P159" s="89">
        <f t="shared" si="126"/>
        <v>0</v>
      </c>
      <c r="Q159" s="164"/>
      <c r="R159" s="89">
        <f t="shared" si="127"/>
        <v>0</v>
      </c>
      <c r="S159" s="89">
        <f t="shared" ref="S159:S177" si="133">SUM(L159:R159)</f>
        <v>0</v>
      </c>
      <c r="T159" s="89">
        <f t="shared" ref="T159:T177" si="134">SUM(L159:Q159)</f>
        <v>0</v>
      </c>
    </row>
    <row r="160" spans="1:20" ht="20.100000000000001" hidden="1" customHeight="1">
      <c r="A160" s="273"/>
      <c r="B160" s="68" t="e">
        <f t="shared" si="130"/>
        <v>#N/A</v>
      </c>
      <c r="C160" s="89">
        <f t="shared" si="120"/>
        <v>0</v>
      </c>
      <c r="D160" s="89">
        <f t="shared" si="121"/>
        <v>0</v>
      </c>
      <c r="E160" s="89">
        <f t="shared" si="122"/>
        <v>0</v>
      </c>
      <c r="F160" s="89">
        <f t="shared" si="123"/>
        <v>0</v>
      </c>
      <c r="G160" s="89">
        <f t="shared" si="124"/>
        <v>0</v>
      </c>
      <c r="H160" s="89">
        <f t="shared" si="125"/>
        <v>0</v>
      </c>
      <c r="I160" s="89">
        <f t="shared" si="125"/>
        <v>0</v>
      </c>
      <c r="J160" s="89">
        <f t="shared" si="131"/>
        <v>0</v>
      </c>
      <c r="K160" s="94">
        <f t="shared" si="132"/>
        <v>0</v>
      </c>
      <c r="L160" s="95">
        <f t="shared" si="126"/>
        <v>0</v>
      </c>
      <c r="M160" s="89">
        <f t="shared" si="126"/>
        <v>0</v>
      </c>
      <c r="N160" s="89">
        <f t="shared" si="126"/>
        <v>0</v>
      </c>
      <c r="O160" s="89">
        <f t="shared" si="126"/>
        <v>0</v>
      </c>
      <c r="P160" s="89">
        <f t="shared" si="126"/>
        <v>0</v>
      </c>
      <c r="Q160" s="164"/>
      <c r="R160" s="89">
        <f t="shared" si="127"/>
        <v>0</v>
      </c>
      <c r="S160" s="89">
        <f t="shared" si="133"/>
        <v>0</v>
      </c>
      <c r="T160" s="89">
        <f t="shared" si="134"/>
        <v>0</v>
      </c>
    </row>
    <row r="161" spans="1:23" ht="20.100000000000001" hidden="1" customHeight="1">
      <c r="A161" s="273"/>
      <c r="B161" s="68" t="e">
        <f t="shared" si="130"/>
        <v>#N/A</v>
      </c>
      <c r="C161" s="89">
        <f t="shared" si="120"/>
        <v>0</v>
      </c>
      <c r="D161" s="89">
        <f t="shared" si="121"/>
        <v>0</v>
      </c>
      <c r="E161" s="89">
        <f t="shared" si="122"/>
        <v>0</v>
      </c>
      <c r="F161" s="89">
        <f t="shared" si="123"/>
        <v>0</v>
      </c>
      <c r="G161" s="89">
        <f t="shared" si="124"/>
        <v>0</v>
      </c>
      <c r="H161" s="89">
        <f t="shared" si="125"/>
        <v>0</v>
      </c>
      <c r="I161" s="89">
        <f t="shared" si="125"/>
        <v>0</v>
      </c>
      <c r="J161" s="89">
        <f t="shared" si="131"/>
        <v>0</v>
      </c>
      <c r="K161" s="94">
        <f t="shared" si="132"/>
        <v>0</v>
      </c>
      <c r="L161" s="95">
        <f t="shared" si="126"/>
        <v>0</v>
      </c>
      <c r="M161" s="89">
        <f t="shared" si="126"/>
        <v>0</v>
      </c>
      <c r="N161" s="89">
        <f t="shared" si="126"/>
        <v>0</v>
      </c>
      <c r="O161" s="89">
        <f t="shared" si="126"/>
        <v>0</v>
      </c>
      <c r="P161" s="89">
        <f t="shared" si="126"/>
        <v>0</v>
      </c>
      <c r="Q161" s="164"/>
      <c r="R161" s="89">
        <f t="shared" si="127"/>
        <v>0</v>
      </c>
      <c r="S161" s="89">
        <f t="shared" si="133"/>
        <v>0</v>
      </c>
      <c r="T161" s="89">
        <f t="shared" si="134"/>
        <v>0</v>
      </c>
    </row>
    <row r="162" spans="1:23" ht="20.100000000000001" hidden="1" customHeight="1">
      <c r="A162" s="273"/>
      <c r="B162" s="68" t="e">
        <f t="shared" si="130"/>
        <v>#N/A</v>
      </c>
      <c r="C162" s="89">
        <f t="shared" si="120"/>
        <v>0</v>
      </c>
      <c r="D162" s="89">
        <f t="shared" si="121"/>
        <v>0</v>
      </c>
      <c r="E162" s="89">
        <f t="shared" si="122"/>
        <v>0</v>
      </c>
      <c r="F162" s="89">
        <f t="shared" si="123"/>
        <v>0</v>
      </c>
      <c r="G162" s="89">
        <f t="shared" si="124"/>
        <v>0</v>
      </c>
      <c r="H162" s="89">
        <f t="shared" si="125"/>
        <v>0</v>
      </c>
      <c r="I162" s="89">
        <f t="shared" si="125"/>
        <v>0</v>
      </c>
      <c r="J162" s="89">
        <f t="shared" si="131"/>
        <v>0</v>
      </c>
      <c r="K162" s="94">
        <f t="shared" si="132"/>
        <v>0</v>
      </c>
      <c r="L162" s="95">
        <f t="shared" si="126"/>
        <v>0</v>
      </c>
      <c r="M162" s="89">
        <f t="shared" si="126"/>
        <v>0</v>
      </c>
      <c r="N162" s="89">
        <f t="shared" si="126"/>
        <v>0</v>
      </c>
      <c r="O162" s="89">
        <f t="shared" si="126"/>
        <v>0</v>
      </c>
      <c r="P162" s="89">
        <f t="shared" si="126"/>
        <v>0</v>
      </c>
      <c r="Q162" s="164"/>
      <c r="R162" s="89">
        <f t="shared" si="127"/>
        <v>0</v>
      </c>
      <c r="S162" s="89">
        <f t="shared" si="133"/>
        <v>0</v>
      </c>
      <c r="T162" s="89">
        <f t="shared" si="134"/>
        <v>0</v>
      </c>
    </row>
    <row r="163" spans="1:23" ht="20.100000000000001" hidden="1" customHeight="1">
      <c r="A163" s="273"/>
      <c r="B163" s="68" t="e">
        <f t="shared" si="130"/>
        <v>#N/A</v>
      </c>
      <c r="C163" s="89">
        <f t="shared" si="120"/>
        <v>0</v>
      </c>
      <c r="D163" s="89">
        <f t="shared" si="121"/>
        <v>0</v>
      </c>
      <c r="E163" s="89">
        <f t="shared" si="122"/>
        <v>0</v>
      </c>
      <c r="F163" s="89">
        <f t="shared" si="123"/>
        <v>0</v>
      </c>
      <c r="G163" s="89">
        <f t="shared" si="124"/>
        <v>0</v>
      </c>
      <c r="H163" s="89">
        <f t="shared" si="125"/>
        <v>0</v>
      </c>
      <c r="I163" s="89">
        <f t="shared" si="125"/>
        <v>0</v>
      </c>
      <c r="J163" s="89">
        <f t="shared" si="131"/>
        <v>0</v>
      </c>
      <c r="K163" s="94">
        <f t="shared" si="132"/>
        <v>0</v>
      </c>
      <c r="L163" s="95">
        <f t="shared" si="126"/>
        <v>0</v>
      </c>
      <c r="M163" s="89">
        <f t="shared" si="126"/>
        <v>0</v>
      </c>
      <c r="N163" s="89">
        <f t="shared" si="126"/>
        <v>0</v>
      </c>
      <c r="O163" s="89">
        <f t="shared" si="126"/>
        <v>0</v>
      </c>
      <c r="P163" s="89">
        <f t="shared" si="126"/>
        <v>0</v>
      </c>
      <c r="Q163" s="164"/>
      <c r="R163" s="89">
        <f t="shared" si="127"/>
        <v>0</v>
      </c>
      <c r="S163" s="89">
        <f t="shared" si="133"/>
        <v>0</v>
      </c>
      <c r="T163" s="89">
        <f t="shared" si="134"/>
        <v>0</v>
      </c>
    </row>
    <row r="164" spans="1:23" ht="20.100000000000001" hidden="1" customHeight="1">
      <c r="A164" s="273"/>
      <c r="B164" s="68" t="e">
        <f t="shared" si="130"/>
        <v>#N/A</v>
      </c>
      <c r="C164" s="89">
        <f t="shared" si="120"/>
        <v>0</v>
      </c>
      <c r="D164" s="89">
        <f t="shared" si="121"/>
        <v>0</v>
      </c>
      <c r="E164" s="89">
        <f t="shared" si="122"/>
        <v>0</v>
      </c>
      <c r="F164" s="89">
        <f t="shared" si="123"/>
        <v>0</v>
      </c>
      <c r="G164" s="89">
        <f t="shared" si="124"/>
        <v>0</v>
      </c>
      <c r="H164" s="89">
        <f t="shared" si="125"/>
        <v>0</v>
      </c>
      <c r="I164" s="89">
        <f t="shared" si="125"/>
        <v>0</v>
      </c>
      <c r="J164" s="89">
        <f t="shared" si="131"/>
        <v>0</v>
      </c>
      <c r="K164" s="94">
        <f t="shared" si="132"/>
        <v>0</v>
      </c>
      <c r="L164" s="95">
        <f t="shared" si="126"/>
        <v>0</v>
      </c>
      <c r="M164" s="89">
        <f t="shared" si="126"/>
        <v>0</v>
      </c>
      <c r="N164" s="89">
        <f t="shared" si="126"/>
        <v>0</v>
      </c>
      <c r="O164" s="89">
        <f t="shared" si="126"/>
        <v>0</v>
      </c>
      <c r="P164" s="89">
        <f t="shared" si="126"/>
        <v>0</v>
      </c>
      <c r="Q164" s="164"/>
      <c r="R164" s="89">
        <f t="shared" si="127"/>
        <v>0</v>
      </c>
      <c r="S164" s="89">
        <f t="shared" si="133"/>
        <v>0</v>
      </c>
      <c r="T164" s="89">
        <f t="shared" si="134"/>
        <v>0</v>
      </c>
    </row>
    <row r="165" spans="1:23" ht="20.100000000000001" hidden="1" customHeight="1">
      <c r="A165" s="273"/>
      <c r="B165" s="68" t="e">
        <f t="shared" si="130"/>
        <v>#N/A</v>
      </c>
      <c r="C165" s="89">
        <f t="shared" si="120"/>
        <v>0</v>
      </c>
      <c r="D165" s="89">
        <f t="shared" si="121"/>
        <v>0</v>
      </c>
      <c r="E165" s="89">
        <f t="shared" si="122"/>
        <v>0</v>
      </c>
      <c r="F165" s="89">
        <f t="shared" si="123"/>
        <v>0</v>
      </c>
      <c r="G165" s="89">
        <f t="shared" si="124"/>
        <v>0</v>
      </c>
      <c r="H165" s="89">
        <f t="shared" si="125"/>
        <v>0</v>
      </c>
      <c r="I165" s="89">
        <f t="shared" si="125"/>
        <v>0</v>
      </c>
      <c r="J165" s="89">
        <f t="shared" si="131"/>
        <v>0</v>
      </c>
      <c r="K165" s="94">
        <f t="shared" si="132"/>
        <v>0</v>
      </c>
      <c r="L165" s="95">
        <f t="shared" si="126"/>
        <v>0</v>
      </c>
      <c r="M165" s="89">
        <f t="shared" si="126"/>
        <v>0</v>
      </c>
      <c r="N165" s="89">
        <f t="shared" si="126"/>
        <v>0</v>
      </c>
      <c r="O165" s="89">
        <f t="shared" si="126"/>
        <v>0</v>
      </c>
      <c r="P165" s="89">
        <f t="shared" si="126"/>
        <v>0</v>
      </c>
      <c r="Q165" s="164"/>
      <c r="R165" s="89">
        <f t="shared" si="127"/>
        <v>0</v>
      </c>
      <c r="S165" s="89">
        <f t="shared" si="133"/>
        <v>0</v>
      </c>
      <c r="T165" s="89">
        <f t="shared" si="134"/>
        <v>0</v>
      </c>
    </row>
    <row r="166" spans="1:23" ht="20.100000000000001" hidden="1" customHeight="1">
      <c r="A166" s="273"/>
      <c r="B166" s="68" t="e">
        <f t="shared" si="130"/>
        <v>#N/A</v>
      </c>
      <c r="C166" s="89">
        <f t="shared" si="120"/>
        <v>0</v>
      </c>
      <c r="D166" s="89">
        <f t="shared" si="121"/>
        <v>0</v>
      </c>
      <c r="E166" s="89">
        <f t="shared" si="122"/>
        <v>0</v>
      </c>
      <c r="F166" s="89">
        <f t="shared" si="123"/>
        <v>0</v>
      </c>
      <c r="G166" s="89">
        <f t="shared" si="124"/>
        <v>0</v>
      </c>
      <c r="H166" s="89">
        <f t="shared" si="125"/>
        <v>0</v>
      </c>
      <c r="I166" s="89">
        <f t="shared" si="125"/>
        <v>0</v>
      </c>
      <c r="J166" s="89">
        <f t="shared" si="131"/>
        <v>0</v>
      </c>
      <c r="K166" s="94">
        <f t="shared" si="132"/>
        <v>0</v>
      </c>
      <c r="L166" s="95">
        <f t="shared" si="126"/>
        <v>0</v>
      </c>
      <c r="M166" s="89">
        <f t="shared" si="126"/>
        <v>0</v>
      </c>
      <c r="N166" s="89">
        <f t="shared" si="126"/>
        <v>0</v>
      </c>
      <c r="O166" s="89">
        <f t="shared" si="126"/>
        <v>0</v>
      </c>
      <c r="P166" s="89">
        <f t="shared" si="126"/>
        <v>0</v>
      </c>
      <c r="Q166" s="164"/>
      <c r="R166" s="89">
        <f t="shared" si="127"/>
        <v>0</v>
      </c>
      <c r="S166" s="89">
        <f t="shared" si="133"/>
        <v>0</v>
      </c>
      <c r="T166" s="89">
        <f t="shared" si="134"/>
        <v>0</v>
      </c>
    </row>
    <row r="167" spans="1:23" ht="20.100000000000001" hidden="1" customHeight="1">
      <c r="A167" s="273"/>
      <c r="B167" s="68" t="e">
        <f t="shared" si="130"/>
        <v>#N/A</v>
      </c>
      <c r="C167" s="89">
        <f t="shared" si="120"/>
        <v>0</v>
      </c>
      <c r="D167" s="89">
        <f t="shared" si="121"/>
        <v>0</v>
      </c>
      <c r="E167" s="89">
        <f t="shared" si="122"/>
        <v>0</v>
      </c>
      <c r="F167" s="89">
        <f t="shared" si="123"/>
        <v>0</v>
      </c>
      <c r="G167" s="89">
        <f t="shared" si="124"/>
        <v>0</v>
      </c>
      <c r="H167" s="89">
        <f t="shared" si="125"/>
        <v>0</v>
      </c>
      <c r="I167" s="89">
        <f t="shared" si="125"/>
        <v>0</v>
      </c>
      <c r="J167" s="89">
        <f t="shared" si="131"/>
        <v>0</v>
      </c>
      <c r="K167" s="94">
        <f t="shared" si="132"/>
        <v>0</v>
      </c>
      <c r="L167" s="95">
        <f t="shared" si="126"/>
        <v>0</v>
      </c>
      <c r="M167" s="89">
        <f t="shared" si="126"/>
        <v>0</v>
      </c>
      <c r="N167" s="89">
        <f t="shared" si="126"/>
        <v>0</v>
      </c>
      <c r="O167" s="89">
        <f t="shared" si="126"/>
        <v>0</v>
      </c>
      <c r="P167" s="89">
        <f t="shared" si="126"/>
        <v>0</v>
      </c>
      <c r="Q167" s="164"/>
      <c r="R167" s="89">
        <f t="shared" si="127"/>
        <v>0</v>
      </c>
      <c r="S167" s="89">
        <f t="shared" si="133"/>
        <v>0</v>
      </c>
      <c r="T167" s="89">
        <f t="shared" si="134"/>
        <v>0</v>
      </c>
    </row>
    <row r="168" spans="1:23" ht="20.100000000000001" hidden="1" customHeight="1">
      <c r="A168" s="273"/>
      <c r="B168" s="68" t="e">
        <f t="shared" si="130"/>
        <v>#N/A</v>
      </c>
      <c r="C168" s="89">
        <f t="shared" si="120"/>
        <v>0</v>
      </c>
      <c r="D168" s="89">
        <f t="shared" si="121"/>
        <v>0</v>
      </c>
      <c r="E168" s="89">
        <f t="shared" si="122"/>
        <v>0</v>
      </c>
      <c r="F168" s="89">
        <f t="shared" si="123"/>
        <v>0</v>
      </c>
      <c r="G168" s="89">
        <f t="shared" si="124"/>
        <v>0</v>
      </c>
      <c r="H168" s="89">
        <f t="shared" si="125"/>
        <v>0</v>
      </c>
      <c r="I168" s="89">
        <f t="shared" si="125"/>
        <v>0</v>
      </c>
      <c r="J168" s="89">
        <f t="shared" si="131"/>
        <v>0</v>
      </c>
      <c r="K168" s="94">
        <f t="shared" si="132"/>
        <v>0</v>
      </c>
      <c r="L168" s="95">
        <f t="shared" ref="L168:P177" si="135">IF(ISERROR(L105*$E25),0,L105*$E25)</f>
        <v>0</v>
      </c>
      <c r="M168" s="89">
        <f t="shared" si="135"/>
        <v>0</v>
      </c>
      <c r="N168" s="89">
        <f t="shared" si="135"/>
        <v>0</v>
      </c>
      <c r="O168" s="89">
        <f t="shared" si="135"/>
        <v>0</v>
      </c>
      <c r="P168" s="89">
        <f t="shared" si="135"/>
        <v>0</v>
      </c>
      <c r="Q168" s="164"/>
      <c r="R168" s="89">
        <f t="shared" si="127"/>
        <v>0</v>
      </c>
      <c r="S168" s="89">
        <f t="shared" si="133"/>
        <v>0</v>
      </c>
      <c r="T168" s="89">
        <f t="shared" si="134"/>
        <v>0</v>
      </c>
    </row>
    <row r="169" spans="1:23" ht="20.100000000000001" hidden="1" customHeight="1">
      <c r="A169" s="273"/>
      <c r="B169" s="68" t="e">
        <f t="shared" si="130"/>
        <v>#N/A</v>
      </c>
      <c r="C169" s="89">
        <f t="shared" si="120"/>
        <v>0</v>
      </c>
      <c r="D169" s="89">
        <f t="shared" si="121"/>
        <v>0</v>
      </c>
      <c r="E169" s="89">
        <f t="shared" si="122"/>
        <v>0</v>
      </c>
      <c r="F169" s="89">
        <f t="shared" si="123"/>
        <v>0</v>
      </c>
      <c r="G169" s="89">
        <f t="shared" si="124"/>
        <v>0</v>
      </c>
      <c r="H169" s="89">
        <f t="shared" si="125"/>
        <v>0</v>
      </c>
      <c r="I169" s="89">
        <f t="shared" si="125"/>
        <v>0</v>
      </c>
      <c r="J169" s="89">
        <f t="shared" si="131"/>
        <v>0</v>
      </c>
      <c r="K169" s="94">
        <f t="shared" si="132"/>
        <v>0</v>
      </c>
      <c r="L169" s="95">
        <f t="shared" si="135"/>
        <v>0</v>
      </c>
      <c r="M169" s="89">
        <f t="shared" si="135"/>
        <v>0</v>
      </c>
      <c r="N169" s="89">
        <f t="shared" si="135"/>
        <v>0</v>
      </c>
      <c r="O169" s="89">
        <f t="shared" si="135"/>
        <v>0</v>
      </c>
      <c r="P169" s="89">
        <f t="shared" si="135"/>
        <v>0</v>
      </c>
      <c r="Q169" s="164"/>
      <c r="R169" s="89">
        <f t="shared" si="127"/>
        <v>0</v>
      </c>
      <c r="S169" s="89">
        <f t="shared" si="133"/>
        <v>0</v>
      </c>
      <c r="T169" s="89">
        <f t="shared" si="134"/>
        <v>0</v>
      </c>
    </row>
    <row r="170" spans="1:23" ht="20.100000000000001" hidden="1" customHeight="1">
      <c r="A170" s="273"/>
      <c r="B170" s="68" t="e">
        <f t="shared" si="130"/>
        <v>#N/A</v>
      </c>
      <c r="C170" s="89">
        <f t="shared" si="120"/>
        <v>0</v>
      </c>
      <c r="D170" s="89">
        <f t="shared" si="121"/>
        <v>0</v>
      </c>
      <c r="E170" s="89">
        <f t="shared" si="122"/>
        <v>0</v>
      </c>
      <c r="F170" s="89">
        <f t="shared" si="123"/>
        <v>0</v>
      </c>
      <c r="G170" s="89">
        <f t="shared" si="124"/>
        <v>0</v>
      </c>
      <c r="H170" s="89">
        <f t="shared" si="125"/>
        <v>0</v>
      </c>
      <c r="I170" s="89">
        <f t="shared" si="125"/>
        <v>0</v>
      </c>
      <c r="J170" s="89">
        <f t="shared" si="131"/>
        <v>0</v>
      </c>
      <c r="K170" s="94">
        <f t="shared" si="132"/>
        <v>0</v>
      </c>
      <c r="L170" s="95">
        <f t="shared" si="135"/>
        <v>0</v>
      </c>
      <c r="M170" s="89">
        <f t="shared" si="135"/>
        <v>0</v>
      </c>
      <c r="N170" s="89">
        <f t="shared" si="135"/>
        <v>0</v>
      </c>
      <c r="O170" s="89">
        <f t="shared" si="135"/>
        <v>0</v>
      </c>
      <c r="P170" s="89">
        <f t="shared" si="135"/>
        <v>0</v>
      </c>
      <c r="Q170" s="164"/>
      <c r="R170" s="89">
        <f t="shared" si="127"/>
        <v>0</v>
      </c>
      <c r="S170" s="89">
        <f t="shared" si="133"/>
        <v>0</v>
      </c>
      <c r="T170" s="89">
        <f t="shared" si="134"/>
        <v>0</v>
      </c>
    </row>
    <row r="171" spans="1:23" ht="20.100000000000001" hidden="1" customHeight="1">
      <c r="A171" s="273"/>
      <c r="B171" s="68" t="e">
        <f t="shared" si="130"/>
        <v>#N/A</v>
      </c>
      <c r="C171" s="89">
        <f t="shared" si="120"/>
        <v>0</v>
      </c>
      <c r="D171" s="89">
        <f t="shared" si="121"/>
        <v>0</v>
      </c>
      <c r="E171" s="89">
        <f t="shared" si="122"/>
        <v>0</v>
      </c>
      <c r="F171" s="89">
        <f t="shared" si="123"/>
        <v>0</v>
      </c>
      <c r="G171" s="89">
        <f t="shared" si="124"/>
        <v>0</v>
      </c>
      <c r="H171" s="89">
        <f t="shared" si="125"/>
        <v>0</v>
      </c>
      <c r="I171" s="89">
        <f t="shared" si="125"/>
        <v>0</v>
      </c>
      <c r="J171" s="89">
        <f t="shared" si="131"/>
        <v>0</v>
      </c>
      <c r="K171" s="94">
        <f t="shared" si="132"/>
        <v>0</v>
      </c>
      <c r="L171" s="95">
        <f t="shared" si="135"/>
        <v>0</v>
      </c>
      <c r="M171" s="89">
        <f t="shared" si="135"/>
        <v>0</v>
      </c>
      <c r="N171" s="89">
        <f t="shared" si="135"/>
        <v>0</v>
      </c>
      <c r="O171" s="89">
        <f t="shared" si="135"/>
        <v>0</v>
      </c>
      <c r="P171" s="89">
        <f t="shared" si="135"/>
        <v>0</v>
      </c>
      <c r="Q171" s="164"/>
      <c r="R171" s="89">
        <f t="shared" si="127"/>
        <v>0</v>
      </c>
      <c r="S171" s="89">
        <f t="shared" si="133"/>
        <v>0</v>
      </c>
      <c r="T171" s="89">
        <f t="shared" si="134"/>
        <v>0</v>
      </c>
    </row>
    <row r="172" spans="1:23" ht="20.100000000000001" hidden="1" customHeight="1">
      <c r="A172" s="273"/>
      <c r="B172" s="68" t="e">
        <f t="shared" si="130"/>
        <v>#N/A</v>
      </c>
      <c r="C172" s="89">
        <f t="shared" si="120"/>
        <v>0</v>
      </c>
      <c r="D172" s="89">
        <f t="shared" si="121"/>
        <v>0</v>
      </c>
      <c r="E172" s="89">
        <f t="shared" si="122"/>
        <v>0</v>
      </c>
      <c r="F172" s="89">
        <f t="shared" si="123"/>
        <v>0</v>
      </c>
      <c r="G172" s="89">
        <f t="shared" si="124"/>
        <v>0</v>
      </c>
      <c r="H172" s="89">
        <f t="shared" si="125"/>
        <v>0</v>
      </c>
      <c r="I172" s="89">
        <f t="shared" si="125"/>
        <v>0</v>
      </c>
      <c r="J172" s="89">
        <f t="shared" si="131"/>
        <v>0</v>
      </c>
      <c r="K172" s="94">
        <f t="shared" si="132"/>
        <v>0</v>
      </c>
      <c r="L172" s="95">
        <f t="shared" si="135"/>
        <v>0</v>
      </c>
      <c r="M172" s="89">
        <f t="shared" si="135"/>
        <v>0</v>
      </c>
      <c r="N172" s="89">
        <f t="shared" si="135"/>
        <v>0</v>
      </c>
      <c r="O172" s="89">
        <f t="shared" si="135"/>
        <v>0</v>
      </c>
      <c r="P172" s="89">
        <f t="shared" si="135"/>
        <v>0</v>
      </c>
      <c r="Q172" s="164"/>
      <c r="R172" s="89">
        <f t="shared" si="127"/>
        <v>0</v>
      </c>
      <c r="S172" s="89">
        <f t="shared" si="133"/>
        <v>0</v>
      </c>
      <c r="T172" s="89">
        <f t="shared" si="134"/>
        <v>0</v>
      </c>
    </row>
    <row r="173" spans="1:23" ht="20.100000000000001" hidden="1" customHeight="1">
      <c r="A173" s="273"/>
      <c r="B173" s="68" t="e">
        <f t="shared" si="130"/>
        <v>#N/A</v>
      </c>
      <c r="C173" s="89">
        <f t="shared" si="120"/>
        <v>0</v>
      </c>
      <c r="D173" s="89">
        <f t="shared" si="121"/>
        <v>0</v>
      </c>
      <c r="E173" s="89">
        <f t="shared" si="122"/>
        <v>0</v>
      </c>
      <c r="F173" s="89">
        <f t="shared" si="123"/>
        <v>0</v>
      </c>
      <c r="G173" s="89">
        <f t="shared" si="124"/>
        <v>0</v>
      </c>
      <c r="H173" s="89">
        <f t="shared" si="125"/>
        <v>0</v>
      </c>
      <c r="I173" s="89">
        <f t="shared" si="125"/>
        <v>0</v>
      </c>
      <c r="J173" s="89">
        <f t="shared" si="131"/>
        <v>0</v>
      </c>
      <c r="K173" s="94">
        <f t="shared" si="132"/>
        <v>0</v>
      </c>
      <c r="L173" s="95">
        <f t="shared" si="135"/>
        <v>0</v>
      </c>
      <c r="M173" s="89">
        <f t="shared" si="135"/>
        <v>0</v>
      </c>
      <c r="N173" s="89">
        <f t="shared" si="135"/>
        <v>0</v>
      </c>
      <c r="O173" s="89">
        <f t="shared" si="135"/>
        <v>0</v>
      </c>
      <c r="P173" s="89">
        <f t="shared" si="135"/>
        <v>0</v>
      </c>
      <c r="Q173" s="164"/>
      <c r="R173" s="89">
        <f t="shared" si="127"/>
        <v>0</v>
      </c>
      <c r="S173" s="89">
        <f t="shared" si="133"/>
        <v>0</v>
      </c>
      <c r="T173" s="89">
        <f t="shared" si="134"/>
        <v>0</v>
      </c>
    </row>
    <row r="174" spans="1:23" ht="20.100000000000001" hidden="1" customHeight="1">
      <c r="A174" s="273"/>
      <c r="B174" s="68" t="e">
        <f t="shared" si="130"/>
        <v>#N/A</v>
      </c>
      <c r="C174" s="89">
        <f t="shared" si="120"/>
        <v>0</v>
      </c>
      <c r="D174" s="89">
        <f t="shared" si="121"/>
        <v>0</v>
      </c>
      <c r="E174" s="89">
        <f t="shared" si="122"/>
        <v>0</v>
      </c>
      <c r="F174" s="89">
        <f t="shared" si="123"/>
        <v>0</v>
      </c>
      <c r="G174" s="89">
        <f t="shared" si="124"/>
        <v>0</v>
      </c>
      <c r="H174" s="89">
        <f t="shared" si="125"/>
        <v>0</v>
      </c>
      <c r="I174" s="89">
        <f t="shared" si="125"/>
        <v>0</v>
      </c>
      <c r="J174" s="89">
        <f t="shared" si="131"/>
        <v>0</v>
      </c>
      <c r="K174" s="94">
        <f t="shared" si="132"/>
        <v>0</v>
      </c>
      <c r="L174" s="95">
        <f t="shared" si="135"/>
        <v>0</v>
      </c>
      <c r="M174" s="89">
        <f t="shared" si="135"/>
        <v>0</v>
      </c>
      <c r="N174" s="89">
        <f t="shared" si="135"/>
        <v>0</v>
      </c>
      <c r="O174" s="89">
        <f t="shared" si="135"/>
        <v>0</v>
      </c>
      <c r="P174" s="89">
        <f t="shared" si="135"/>
        <v>0</v>
      </c>
      <c r="Q174" s="164"/>
      <c r="R174" s="89">
        <f t="shared" si="127"/>
        <v>0</v>
      </c>
      <c r="S174" s="89">
        <f t="shared" si="133"/>
        <v>0</v>
      </c>
      <c r="T174" s="89">
        <f t="shared" si="134"/>
        <v>0</v>
      </c>
      <c r="W174" s="167"/>
    </row>
    <row r="175" spans="1:23" ht="20.100000000000001" hidden="1" customHeight="1">
      <c r="A175" s="273"/>
      <c r="B175" s="68" t="e">
        <f t="shared" si="130"/>
        <v>#N/A</v>
      </c>
      <c r="C175" s="89">
        <f t="shared" si="120"/>
        <v>0</v>
      </c>
      <c r="D175" s="89">
        <f t="shared" si="121"/>
        <v>0</v>
      </c>
      <c r="E175" s="89">
        <f t="shared" si="122"/>
        <v>0</v>
      </c>
      <c r="F175" s="89">
        <f t="shared" si="123"/>
        <v>0</v>
      </c>
      <c r="G175" s="89">
        <f t="shared" si="124"/>
        <v>0</v>
      </c>
      <c r="H175" s="89">
        <f t="shared" si="125"/>
        <v>0</v>
      </c>
      <c r="I175" s="89">
        <f t="shared" si="125"/>
        <v>0</v>
      </c>
      <c r="J175" s="89">
        <f t="shared" si="131"/>
        <v>0</v>
      </c>
      <c r="K175" s="94">
        <f t="shared" si="132"/>
        <v>0</v>
      </c>
      <c r="L175" s="95">
        <f t="shared" si="135"/>
        <v>0</v>
      </c>
      <c r="M175" s="89">
        <f t="shared" si="135"/>
        <v>0</v>
      </c>
      <c r="N175" s="89">
        <f t="shared" si="135"/>
        <v>0</v>
      </c>
      <c r="O175" s="89">
        <f t="shared" si="135"/>
        <v>0</v>
      </c>
      <c r="P175" s="89">
        <f t="shared" si="135"/>
        <v>0</v>
      </c>
      <c r="Q175" s="164"/>
      <c r="R175" s="89">
        <f t="shared" si="127"/>
        <v>0</v>
      </c>
      <c r="S175" s="89">
        <f t="shared" si="133"/>
        <v>0</v>
      </c>
      <c r="T175" s="89">
        <f t="shared" si="134"/>
        <v>0</v>
      </c>
    </row>
    <row r="176" spans="1:23" ht="20.100000000000001" hidden="1" customHeight="1">
      <c r="A176" s="273"/>
      <c r="B176" s="68" t="e">
        <f t="shared" si="130"/>
        <v>#N/A</v>
      </c>
      <c r="C176" s="89">
        <f t="shared" si="120"/>
        <v>0</v>
      </c>
      <c r="D176" s="89">
        <f t="shared" si="121"/>
        <v>0</v>
      </c>
      <c r="E176" s="89">
        <f t="shared" si="122"/>
        <v>0</v>
      </c>
      <c r="F176" s="89">
        <f t="shared" si="123"/>
        <v>0</v>
      </c>
      <c r="G176" s="89">
        <f t="shared" si="124"/>
        <v>0</v>
      </c>
      <c r="H176" s="89">
        <f t="shared" si="125"/>
        <v>0</v>
      </c>
      <c r="I176" s="89">
        <f t="shared" si="125"/>
        <v>0</v>
      </c>
      <c r="J176" s="89">
        <f t="shared" si="131"/>
        <v>0</v>
      </c>
      <c r="K176" s="94">
        <f t="shared" si="132"/>
        <v>0</v>
      </c>
      <c r="L176" s="95">
        <f t="shared" si="135"/>
        <v>0</v>
      </c>
      <c r="M176" s="89">
        <f t="shared" si="135"/>
        <v>0</v>
      </c>
      <c r="N176" s="89">
        <f t="shared" si="135"/>
        <v>0</v>
      </c>
      <c r="O176" s="89">
        <f t="shared" si="135"/>
        <v>0</v>
      </c>
      <c r="P176" s="89">
        <f t="shared" si="135"/>
        <v>0</v>
      </c>
      <c r="Q176" s="164"/>
      <c r="R176" s="89">
        <f t="shared" si="127"/>
        <v>0</v>
      </c>
      <c r="S176" s="89">
        <f t="shared" si="133"/>
        <v>0</v>
      </c>
      <c r="T176" s="89">
        <f t="shared" si="134"/>
        <v>0</v>
      </c>
    </row>
    <row r="177" spans="1:23" ht="20.100000000000001" hidden="1" customHeight="1">
      <c r="A177" s="274"/>
      <c r="B177" s="69" t="e">
        <f t="shared" si="130"/>
        <v>#N/A</v>
      </c>
      <c r="C177" s="96">
        <f t="shared" si="120"/>
        <v>0</v>
      </c>
      <c r="D177" s="96">
        <f t="shared" si="121"/>
        <v>0</v>
      </c>
      <c r="E177" s="96">
        <f t="shared" si="122"/>
        <v>0</v>
      </c>
      <c r="F177" s="96">
        <f t="shared" si="123"/>
        <v>0</v>
      </c>
      <c r="G177" s="96">
        <f t="shared" si="124"/>
        <v>0</v>
      </c>
      <c r="H177" s="96">
        <f t="shared" si="125"/>
        <v>0</v>
      </c>
      <c r="I177" s="96">
        <f t="shared" si="125"/>
        <v>0</v>
      </c>
      <c r="J177" s="96">
        <f t="shared" si="131"/>
        <v>0</v>
      </c>
      <c r="K177" s="97">
        <f t="shared" si="132"/>
        <v>0</v>
      </c>
      <c r="L177" s="98">
        <f t="shared" si="135"/>
        <v>0</v>
      </c>
      <c r="M177" s="96">
        <f t="shared" si="135"/>
        <v>0</v>
      </c>
      <c r="N177" s="96">
        <f t="shared" si="135"/>
        <v>0</v>
      </c>
      <c r="O177" s="96">
        <f t="shared" si="135"/>
        <v>0</v>
      </c>
      <c r="P177" s="96">
        <f t="shared" si="135"/>
        <v>0</v>
      </c>
      <c r="Q177" s="165"/>
      <c r="R177" s="96">
        <f t="shared" si="127"/>
        <v>0</v>
      </c>
      <c r="S177" s="96">
        <f t="shared" si="133"/>
        <v>0</v>
      </c>
      <c r="T177" s="96">
        <f t="shared" si="134"/>
        <v>0</v>
      </c>
      <c r="W177" s="3"/>
    </row>
    <row r="178" spans="1:23" ht="20.100000000000001" hidden="1" customHeight="1"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W178" s="3"/>
    </row>
    <row r="179" spans="1:23" ht="20.100000000000001" hidden="1" customHeight="1">
      <c r="B179" s="34" t="s">
        <v>191</v>
      </c>
      <c r="C179" s="141"/>
      <c r="D179" s="142"/>
      <c r="E179" s="142"/>
      <c r="F179" s="142"/>
      <c r="G179" s="70" t="s">
        <v>203</v>
      </c>
      <c r="H179" s="142"/>
      <c r="I179" s="142"/>
      <c r="J179" s="142"/>
      <c r="K179" s="142"/>
      <c r="L179" s="143"/>
      <c r="M179" s="37"/>
      <c r="N179" s="37"/>
      <c r="O179" s="37"/>
      <c r="P179" s="44" t="s">
        <v>204</v>
      </c>
      <c r="Q179" s="37"/>
      <c r="R179" s="37"/>
      <c r="S179" s="37"/>
      <c r="T179" s="38"/>
      <c r="W179" s="5"/>
    </row>
    <row r="180" spans="1:23" ht="20.100000000000001" hidden="1" customHeight="1">
      <c r="B180" s="79" t="s">
        <v>190</v>
      </c>
      <c r="C180" s="144" t="s">
        <v>141</v>
      </c>
      <c r="D180" s="144" t="s">
        <v>142</v>
      </c>
      <c r="E180" s="144" t="s">
        <v>143</v>
      </c>
      <c r="F180" s="144" t="s">
        <v>144</v>
      </c>
      <c r="G180" s="144" t="s">
        <v>145</v>
      </c>
      <c r="H180" s="144" t="s">
        <v>13</v>
      </c>
      <c r="I180" s="144" t="s">
        <v>0</v>
      </c>
      <c r="J180" s="144" t="s">
        <v>186</v>
      </c>
      <c r="K180" s="145" t="s">
        <v>187</v>
      </c>
      <c r="L180" s="146" t="s">
        <v>141</v>
      </c>
      <c r="M180" s="144" t="s">
        <v>142</v>
      </c>
      <c r="N180" s="144" t="s">
        <v>143</v>
      </c>
      <c r="O180" s="144" t="s">
        <v>144</v>
      </c>
      <c r="P180" s="144" t="s">
        <v>145</v>
      </c>
      <c r="Q180" s="144" t="s">
        <v>13</v>
      </c>
      <c r="R180" s="144" t="s">
        <v>0</v>
      </c>
      <c r="S180" s="144" t="s">
        <v>184</v>
      </c>
      <c r="T180" s="144" t="s">
        <v>185</v>
      </c>
      <c r="W180" s="5"/>
    </row>
    <row r="181" spans="1:23" ht="20.100000000000001" hidden="1" customHeight="1">
      <c r="B181" s="71" t="str">
        <f t="shared" ref="B181:B200" si="136">IF(ISBLANK($B15),"",$B15)</f>
        <v>事務所モデル</v>
      </c>
      <c r="C181" s="88">
        <f ca="1">C118+C138+C158</f>
        <v>218682.97562750088</v>
      </c>
      <c r="D181" s="88">
        <f ca="1">D118+D138+D158</f>
        <v>10036.285922153509</v>
      </c>
      <c r="E181" s="88">
        <f t="shared" ref="E181:T181" ca="1" si="137">E118+E138+E158</f>
        <v>108868.37637928945</v>
      </c>
      <c r="F181" s="88">
        <f t="shared" ca="1" si="137"/>
        <v>21829.635018794714</v>
      </c>
      <c r="G181" s="88">
        <f ca="1">G118+G138+G158</f>
        <v>4514.7511216199828</v>
      </c>
      <c r="H181" s="88">
        <f t="shared" ca="1" si="137"/>
        <v>0</v>
      </c>
      <c r="I181" s="88">
        <f ca="1">I118+I138+I158</f>
        <v>92057.839214259729</v>
      </c>
      <c r="J181" s="88">
        <f t="shared" ca="1" si="137"/>
        <v>455989.86328361835</v>
      </c>
      <c r="K181" s="92">
        <f ca="1">K118+K138+K158</f>
        <v>363932.02406935859</v>
      </c>
      <c r="L181" s="93">
        <f ca="1">L118+L138+L158</f>
        <v>153078.0829392506</v>
      </c>
      <c r="M181" s="88">
        <f t="shared" ca="1" si="137"/>
        <v>10036.285922153509</v>
      </c>
      <c r="N181" s="88">
        <f t="shared" ca="1" si="137"/>
        <v>32660.512913786832</v>
      </c>
      <c r="O181" s="88">
        <f t="shared" ca="1" si="137"/>
        <v>32744.452528192069</v>
      </c>
      <c r="P181" s="88">
        <f t="shared" ca="1" si="137"/>
        <v>4514.7511216199828</v>
      </c>
      <c r="Q181" s="88">
        <f t="shared" ref="Q181:Q200" si="138">IF($M15="あり",$K181 * ($G15 - $N15),0)</f>
        <v>0</v>
      </c>
      <c r="R181" s="88">
        <f t="shared" ca="1" si="137"/>
        <v>92057.839214259729</v>
      </c>
      <c r="S181" s="88">
        <f t="shared" ca="1" si="137"/>
        <v>325091.92463926272</v>
      </c>
      <c r="T181" s="88">
        <f t="shared" ca="1" si="137"/>
        <v>233034.085425003</v>
      </c>
      <c r="W181" s="3"/>
    </row>
    <row r="182" spans="1:23" ht="20.100000000000001" hidden="1" customHeight="1">
      <c r="B182" s="71" t="str">
        <f t="shared" si="136"/>
        <v/>
      </c>
      <c r="C182" s="88">
        <f>C119+C139+C159</f>
        <v>0</v>
      </c>
      <c r="D182" s="88">
        <f t="shared" ref="D182:P182" si="139">D119+D139+D159</f>
        <v>0</v>
      </c>
      <c r="E182" s="88">
        <f t="shared" si="139"/>
        <v>0</v>
      </c>
      <c r="F182" s="88">
        <f t="shared" si="139"/>
        <v>0</v>
      </c>
      <c r="G182" s="88">
        <f t="shared" si="139"/>
        <v>0</v>
      </c>
      <c r="H182" s="88">
        <f t="shared" si="139"/>
        <v>0</v>
      </c>
      <c r="I182" s="88">
        <f t="shared" si="139"/>
        <v>0</v>
      </c>
      <c r="J182" s="88">
        <f t="shared" si="139"/>
        <v>0</v>
      </c>
      <c r="K182" s="92">
        <f t="shared" si="139"/>
        <v>0</v>
      </c>
      <c r="L182" s="93">
        <f t="shared" si="139"/>
        <v>0</v>
      </c>
      <c r="M182" s="88">
        <f t="shared" si="139"/>
        <v>0</v>
      </c>
      <c r="N182" s="88">
        <f t="shared" si="139"/>
        <v>0</v>
      </c>
      <c r="O182" s="88">
        <f t="shared" si="139"/>
        <v>0</v>
      </c>
      <c r="P182" s="88">
        <f t="shared" si="139"/>
        <v>0</v>
      </c>
      <c r="Q182" s="88">
        <f t="shared" si="138"/>
        <v>0</v>
      </c>
      <c r="R182" s="88">
        <f t="shared" ref="R182:T182" si="140">R119+R139+R159</f>
        <v>0</v>
      </c>
      <c r="S182" s="88">
        <f t="shared" si="140"/>
        <v>0</v>
      </c>
      <c r="T182" s="88">
        <f t="shared" si="140"/>
        <v>0</v>
      </c>
      <c r="W182" s="3"/>
    </row>
    <row r="183" spans="1:23" ht="20.100000000000001" hidden="1" customHeight="1">
      <c r="B183" s="71" t="str">
        <f t="shared" si="136"/>
        <v/>
      </c>
      <c r="C183" s="88">
        <f t="shared" ref="C183:P183" si="141">C120+C140+C160</f>
        <v>0</v>
      </c>
      <c r="D183" s="88">
        <f t="shared" si="141"/>
        <v>0</v>
      </c>
      <c r="E183" s="88">
        <f t="shared" si="141"/>
        <v>0</v>
      </c>
      <c r="F183" s="88">
        <f t="shared" si="141"/>
        <v>0</v>
      </c>
      <c r="G183" s="88">
        <f t="shared" si="141"/>
        <v>0</v>
      </c>
      <c r="H183" s="88">
        <f t="shared" si="141"/>
        <v>0</v>
      </c>
      <c r="I183" s="88">
        <f t="shared" si="141"/>
        <v>0</v>
      </c>
      <c r="J183" s="88">
        <f t="shared" si="141"/>
        <v>0</v>
      </c>
      <c r="K183" s="92">
        <f t="shared" si="141"/>
        <v>0</v>
      </c>
      <c r="L183" s="93">
        <f t="shared" si="141"/>
        <v>0</v>
      </c>
      <c r="M183" s="88">
        <f t="shared" si="141"/>
        <v>0</v>
      </c>
      <c r="N183" s="88">
        <f t="shared" si="141"/>
        <v>0</v>
      </c>
      <c r="O183" s="88">
        <f t="shared" si="141"/>
        <v>0</v>
      </c>
      <c r="P183" s="88">
        <f t="shared" si="141"/>
        <v>0</v>
      </c>
      <c r="Q183" s="88">
        <f t="shared" si="138"/>
        <v>0</v>
      </c>
      <c r="R183" s="88">
        <f t="shared" ref="R183:T183" si="142">R120+R140+R160</f>
        <v>0</v>
      </c>
      <c r="S183" s="88">
        <f t="shared" si="142"/>
        <v>0</v>
      </c>
      <c r="T183" s="88">
        <f t="shared" si="142"/>
        <v>0</v>
      </c>
      <c r="W183" s="3"/>
    </row>
    <row r="184" spans="1:23" ht="20.100000000000001" hidden="1" customHeight="1">
      <c r="B184" s="71" t="str">
        <f t="shared" si="136"/>
        <v/>
      </c>
      <c r="C184" s="88">
        <f t="shared" ref="C184:P184" si="143">C121+C141+C161</f>
        <v>0</v>
      </c>
      <c r="D184" s="88">
        <f t="shared" si="143"/>
        <v>0</v>
      </c>
      <c r="E184" s="88">
        <f t="shared" si="143"/>
        <v>0</v>
      </c>
      <c r="F184" s="88">
        <f t="shared" si="143"/>
        <v>0</v>
      </c>
      <c r="G184" s="88">
        <f t="shared" si="143"/>
        <v>0</v>
      </c>
      <c r="H184" s="88">
        <f t="shared" si="143"/>
        <v>0</v>
      </c>
      <c r="I184" s="88">
        <f t="shared" si="143"/>
        <v>0</v>
      </c>
      <c r="J184" s="88">
        <f t="shared" si="143"/>
        <v>0</v>
      </c>
      <c r="K184" s="92">
        <f t="shared" si="143"/>
        <v>0</v>
      </c>
      <c r="L184" s="93">
        <f t="shared" si="143"/>
        <v>0</v>
      </c>
      <c r="M184" s="88">
        <f t="shared" si="143"/>
        <v>0</v>
      </c>
      <c r="N184" s="88">
        <f t="shared" si="143"/>
        <v>0</v>
      </c>
      <c r="O184" s="88">
        <f t="shared" si="143"/>
        <v>0</v>
      </c>
      <c r="P184" s="88">
        <f t="shared" si="143"/>
        <v>0</v>
      </c>
      <c r="Q184" s="88">
        <f t="shared" si="138"/>
        <v>0</v>
      </c>
      <c r="R184" s="88">
        <f t="shared" ref="R184:T184" si="144">R121+R141+R161</f>
        <v>0</v>
      </c>
      <c r="S184" s="88">
        <f t="shared" si="144"/>
        <v>0</v>
      </c>
      <c r="T184" s="88">
        <f t="shared" si="144"/>
        <v>0</v>
      </c>
      <c r="W184" s="3"/>
    </row>
    <row r="185" spans="1:23" ht="20.100000000000001" hidden="1" customHeight="1">
      <c r="B185" s="71" t="str">
        <f t="shared" si="136"/>
        <v/>
      </c>
      <c r="C185" s="88">
        <f t="shared" ref="C185:P185" si="145">C122+C142+C162</f>
        <v>0</v>
      </c>
      <c r="D185" s="88">
        <f t="shared" si="145"/>
        <v>0</v>
      </c>
      <c r="E185" s="88">
        <f t="shared" si="145"/>
        <v>0</v>
      </c>
      <c r="F185" s="88">
        <f t="shared" si="145"/>
        <v>0</v>
      </c>
      <c r="G185" s="88">
        <f t="shared" si="145"/>
        <v>0</v>
      </c>
      <c r="H185" s="88">
        <f t="shared" si="145"/>
        <v>0</v>
      </c>
      <c r="I185" s="88">
        <f t="shared" si="145"/>
        <v>0</v>
      </c>
      <c r="J185" s="88">
        <f t="shared" si="145"/>
        <v>0</v>
      </c>
      <c r="K185" s="92">
        <f t="shared" si="145"/>
        <v>0</v>
      </c>
      <c r="L185" s="93">
        <f t="shared" si="145"/>
        <v>0</v>
      </c>
      <c r="M185" s="88">
        <f t="shared" si="145"/>
        <v>0</v>
      </c>
      <c r="N185" s="88">
        <f t="shared" si="145"/>
        <v>0</v>
      </c>
      <c r="O185" s="88">
        <f t="shared" si="145"/>
        <v>0</v>
      </c>
      <c r="P185" s="88">
        <f t="shared" si="145"/>
        <v>0</v>
      </c>
      <c r="Q185" s="88">
        <f t="shared" si="138"/>
        <v>0</v>
      </c>
      <c r="R185" s="88">
        <f t="shared" ref="R185:T185" si="146">R122+R142+R162</f>
        <v>0</v>
      </c>
      <c r="S185" s="88">
        <f t="shared" si="146"/>
        <v>0</v>
      </c>
      <c r="T185" s="88">
        <f t="shared" si="146"/>
        <v>0</v>
      </c>
      <c r="W185" s="3"/>
    </row>
    <row r="186" spans="1:23" ht="20.100000000000001" hidden="1" customHeight="1">
      <c r="B186" s="71" t="str">
        <f t="shared" si="136"/>
        <v/>
      </c>
      <c r="C186" s="88">
        <f t="shared" ref="C186:P186" si="147">C123+C143+C163</f>
        <v>0</v>
      </c>
      <c r="D186" s="88">
        <f t="shared" si="147"/>
        <v>0</v>
      </c>
      <c r="E186" s="88">
        <f t="shared" si="147"/>
        <v>0</v>
      </c>
      <c r="F186" s="88">
        <f t="shared" si="147"/>
        <v>0</v>
      </c>
      <c r="G186" s="88">
        <f t="shared" si="147"/>
        <v>0</v>
      </c>
      <c r="H186" s="88">
        <f t="shared" si="147"/>
        <v>0</v>
      </c>
      <c r="I186" s="88">
        <f t="shared" si="147"/>
        <v>0</v>
      </c>
      <c r="J186" s="88">
        <f t="shared" si="147"/>
        <v>0</v>
      </c>
      <c r="K186" s="92">
        <f t="shared" si="147"/>
        <v>0</v>
      </c>
      <c r="L186" s="93">
        <f t="shared" si="147"/>
        <v>0</v>
      </c>
      <c r="M186" s="88">
        <f t="shared" si="147"/>
        <v>0</v>
      </c>
      <c r="N186" s="88">
        <f t="shared" si="147"/>
        <v>0</v>
      </c>
      <c r="O186" s="88">
        <f t="shared" si="147"/>
        <v>0</v>
      </c>
      <c r="P186" s="88">
        <f t="shared" si="147"/>
        <v>0</v>
      </c>
      <c r="Q186" s="88">
        <f t="shared" si="138"/>
        <v>0</v>
      </c>
      <c r="R186" s="88">
        <f t="shared" ref="R186:T186" si="148">R123+R143+R163</f>
        <v>0</v>
      </c>
      <c r="S186" s="88">
        <f t="shared" si="148"/>
        <v>0</v>
      </c>
      <c r="T186" s="88">
        <f t="shared" si="148"/>
        <v>0</v>
      </c>
      <c r="W186" s="3"/>
    </row>
    <row r="187" spans="1:23" ht="20.100000000000001" hidden="1" customHeight="1">
      <c r="B187" s="71" t="str">
        <f t="shared" si="136"/>
        <v/>
      </c>
      <c r="C187" s="88">
        <f t="shared" ref="C187:P187" si="149">C124+C144+C164</f>
        <v>0</v>
      </c>
      <c r="D187" s="88">
        <f t="shared" si="149"/>
        <v>0</v>
      </c>
      <c r="E187" s="88">
        <f t="shared" si="149"/>
        <v>0</v>
      </c>
      <c r="F187" s="88">
        <f t="shared" si="149"/>
        <v>0</v>
      </c>
      <c r="G187" s="88">
        <f t="shared" si="149"/>
        <v>0</v>
      </c>
      <c r="H187" s="88">
        <f t="shared" si="149"/>
        <v>0</v>
      </c>
      <c r="I187" s="88">
        <f t="shared" si="149"/>
        <v>0</v>
      </c>
      <c r="J187" s="88">
        <f t="shared" si="149"/>
        <v>0</v>
      </c>
      <c r="K187" s="92">
        <f t="shared" si="149"/>
        <v>0</v>
      </c>
      <c r="L187" s="93">
        <f t="shared" si="149"/>
        <v>0</v>
      </c>
      <c r="M187" s="88">
        <f t="shared" si="149"/>
        <v>0</v>
      </c>
      <c r="N187" s="88">
        <f t="shared" si="149"/>
        <v>0</v>
      </c>
      <c r="O187" s="88">
        <f t="shared" si="149"/>
        <v>0</v>
      </c>
      <c r="P187" s="88">
        <f t="shared" si="149"/>
        <v>0</v>
      </c>
      <c r="Q187" s="88">
        <f t="shared" si="138"/>
        <v>0</v>
      </c>
      <c r="R187" s="88">
        <f t="shared" ref="R187:T187" si="150">R124+R144+R164</f>
        <v>0</v>
      </c>
      <c r="S187" s="88">
        <f t="shared" si="150"/>
        <v>0</v>
      </c>
      <c r="T187" s="88">
        <f t="shared" si="150"/>
        <v>0</v>
      </c>
      <c r="W187" s="3"/>
    </row>
    <row r="188" spans="1:23" ht="20.100000000000001" hidden="1" customHeight="1">
      <c r="B188" s="71" t="str">
        <f t="shared" si="136"/>
        <v/>
      </c>
      <c r="C188" s="88">
        <f t="shared" ref="C188:P188" si="151">C125+C145+C165</f>
        <v>0</v>
      </c>
      <c r="D188" s="88">
        <f t="shared" si="151"/>
        <v>0</v>
      </c>
      <c r="E188" s="88">
        <f t="shared" si="151"/>
        <v>0</v>
      </c>
      <c r="F188" s="88">
        <f t="shared" si="151"/>
        <v>0</v>
      </c>
      <c r="G188" s="88">
        <f t="shared" si="151"/>
        <v>0</v>
      </c>
      <c r="H188" s="88">
        <f t="shared" si="151"/>
        <v>0</v>
      </c>
      <c r="I188" s="88">
        <f t="shared" si="151"/>
        <v>0</v>
      </c>
      <c r="J188" s="88">
        <f t="shared" si="151"/>
        <v>0</v>
      </c>
      <c r="K188" s="92">
        <f t="shared" si="151"/>
        <v>0</v>
      </c>
      <c r="L188" s="93">
        <f t="shared" si="151"/>
        <v>0</v>
      </c>
      <c r="M188" s="88">
        <f t="shared" si="151"/>
        <v>0</v>
      </c>
      <c r="N188" s="88">
        <f t="shared" si="151"/>
        <v>0</v>
      </c>
      <c r="O188" s="88">
        <f t="shared" si="151"/>
        <v>0</v>
      </c>
      <c r="P188" s="88">
        <f t="shared" si="151"/>
        <v>0</v>
      </c>
      <c r="Q188" s="88">
        <f t="shared" si="138"/>
        <v>0</v>
      </c>
      <c r="R188" s="88">
        <f t="shared" ref="R188:T188" si="152">R125+R145+R165</f>
        <v>0</v>
      </c>
      <c r="S188" s="88">
        <f t="shared" si="152"/>
        <v>0</v>
      </c>
      <c r="T188" s="88">
        <f t="shared" si="152"/>
        <v>0</v>
      </c>
      <c r="W188" s="3"/>
    </row>
    <row r="189" spans="1:23" ht="20.100000000000001" hidden="1" customHeight="1">
      <c r="B189" s="71" t="str">
        <f t="shared" si="136"/>
        <v/>
      </c>
      <c r="C189" s="88">
        <f t="shared" ref="C189:P189" si="153">C126+C146+C166</f>
        <v>0</v>
      </c>
      <c r="D189" s="88">
        <f t="shared" si="153"/>
        <v>0</v>
      </c>
      <c r="E189" s="88">
        <f t="shared" si="153"/>
        <v>0</v>
      </c>
      <c r="F189" s="88">
        <f t="shared" si="153"/>
        <v>0</v>
      </c>
      <c r="G189" s="88">
        <f t="shared" si="153"/>
        <v>0</v>
      </c>
      <c r="H189" s="88">
        <f t="shared" si="153"/>
        <v>0</v>
      </c>
      <c r="I189" s="88">
        <f t="shared" si="153"/>
        <v>0</v>
      </c>
      <c r="J189" s="88">
        <f t="shared" si="153"/>
        <v>0</v>
      </c>
      <c r="K189" s="92">
        <f t="shared" si="153"/>
        <v>0</v>
      </c>
      <c r="L189" s="93">
        <f t="shared" si="153"/>
        <v>0</v>
      </c>
      <c r="M189" s="88">
        <f t="shared" si="153"/>
        <v>0</v>
      </c>
      <c r="N189" s="88">
        <f t="shared" si="153"/>
        <v>0</v>
      </c>
      <c r="O189" s="88">
        <f t="shared" si="153"/>
        <v>0</v>
      </c>
      <c r="P189" s="88">
        <f t="shared" si="153"/>
        <v>0</v>
      </c>
      <c r="Q189" s="88">
        <f t="shared" si="138"/>
        <v>0</v>
      </c>
      <c r="R189" s="88">
        <f t="shared" ref="R189:T189" si="154">R126+R146+R166</f>
        <v>0</v>
      </c>
      <c r="S189" s="88">
        <f t="shared" si="154"/>
        <v>0</v>
      </c>
      <c r="T189" s="88">
        <f t="shared" si="154"/>
        <v>0</v>
      </c>
      <c r="W189" s="3"/>
    </row>
    <row r="190" spans="1:23" ht="20.100000000000001" hidden="1" customHeight="1">
      <c r="B190" s="71" t="str">
        <f t="shared" si="136"/>
        <v/>
      </c>
      <c r="C190" s="88">
        <f t="shared" ref="C190:P190" si="155">C127+C147+C167</f>
        <v>0</v>
      </c>
      <c r="D190" s="88">
        <f t="shared" si="155"/>
        <v>0</v>
      </c>
      <c r="E190" s="88">
        <f t="shared" si="155"/>
        <v>0</v>
      </c>
      <c r="F190" s="88">
        <f t="shared" si="155"/>
        <v>0</v>
      </c>
      <c r="G190" s="88">
        <f t="shared" si="155"/>
        <v>0</v>
      </c>
      <c r="H190" s="88">
        <f t="shared" si="155"/>
        <v>0</v>
      </c>
      <c r="I190" s="88">
        <f t="shared" si="155"/>
        <v>0</v>
      </c>
      <c r="J190" s="88">
        <f t="shared" si="155"/>
        <v>0</v>
      </c>
      <c r="K190" s="92">
        <f t="shared" si="155"/>
        <v>0</v>
      </c>
      <c r="L190" s="93">
        <f t="shared" si="155"/>
        <v>0</v>
      </c>
      <c r="M190" s="88">
        <f t="shared" si="155"/>
        <v>0</v>
      </c>
      <c r="N190" s="88">
        <f t="shared" si="155"/>
        <v>0</v>
      </c>
      <c r="O190" s="88">
        <f t="shared" si="155"/>
        <v>0</v>
      </c>
      <c r="P190" s="88">
        <f t="shared" si="155"/>
        <v>0</v>
      </c>
      <c r="Q190" s="88">
        <f t="shared" si="138"/>
        <v>0</v>
      </c>
      <c r="R190" s="88">
        <f t="shared" ref="R190:T190" si="156">R127+R147+R167</f>
        <v>0</v>
      </c>
      <c r="S190" s="88">
        <f t="shared" si="156"/>
        <v>0</v>
      </c>
      <c r="T190" s="88">
        <f t="shared" si="156"/>
        <v>0</v>
      </c>
      <c r="W190" s="3"/>
    </row>
    <row r="191" spans="1:23" ht="20.100000000000001" hidden="1" customHeight="1">
      <c r="B191" s="71" t="str">
        <f t="shared" si="136"/>
        <v/>
      </c>
      <c r="C191" s="88">
        <f t="shared" ref="C191:P191" si="157">C128+C148+C168</f>
        <v>0</v>
      </c>
      <c r="D191" s="88">
        <f t="shared" si="157"/>
        <v>0</v>
      </c>
      <c r="E191" s="88">
        <f t="shared" si="157"/>
        <v>0</v>
      </c>
      <c r="F191" s="88">
        <f t="shared" si="157"/>
        <v>0</v>
      </c>
      <c r="G191" s="88">
        <f t="shared" si="157"/>
        <v>0</v>
      </c>
      <c r="H191" s="88">
        <f t="shared" si="157"/>
        <v>0</v>
      </c>
      <c r="I191" s="88">
        <f t="shared" si="157"/>
        <v>0</v>
      </c>
      <c r="J191" s="88">
        <f t="shared" si="157"/>
        <v>0</v>
      </c>
      <c r="K191" s="92">
        <f t="shared" si="157"/>
        <v>0</v>
      </c>
      <c r="L191" s="93">
        <f t="shared" si="157"/>
        <v>0</v>
      </c>
      <c r="M191" s="88">
        <f t="shared" si="157"/>
        <v>0</v>
      </c>
      <c r="N191" s="88">
        <f t="shared" si="157"/>
        <v>0</v>
      </c>
      <c r="O191" s="88">
        <f t="shared" si="157"/>
        <v>0</v>
      </c>
      <c r="P191" s="88">
        <f t="shared" si="157"/>
        <v>0</v>
      </c>
      <c r="Q191" s="88">
        <f t="shared" si="138"/>
        <v>0</v>
      </c>
      <c r="R191" s="88">
        <f t="shared" ref="R191:T191" si="158">R128+R148+R168</f>
        <v>0</v>
      </c>
      <c r="S191" s="88">
        <f t="shared" si="158"/>
        <v>0</v>
      </c>
      <c r="T191" s="88">
        <f t="shared" si="158"/>
        <v>0</v>
      </c>
      <c r="W191" s="3"/>
    </row>
    <row r="192" spans="1:23" ht="20.100000000000001" hidden="1" customHeight="1">
      <c r="B192" s="71" t="str">
        <f t="shared" si="136"/>
        <v/>
      </c>
      <c r="C192" s="88">
        <f t="shared" ref="C192:P192" si="159">C129+C149+C169</f>
        <v>0</v>
      </c>
      <c r="D192" s="88">
        <f t="shared" si="159"/>
        <v>0</v>
      </c>
      <c r="E192" s="88">
        <f t="shared" si="159"/>
        <v>0</v>
      </c>
      <c r="F192" s="88">
        <f t="shared" si="159"/>
        <v>0</v>
      </c>
      <c r="G192" s="88">
        <f t="shared" si="159"/>
        <v>0</v>
      </c>
      <c r="H192" s="88">
        <f t="shared" si="159"/>
        <v>0</v>
      </c>
      <c r="I192" s="88">
        <f t="shared" si="159"/>
        <v>0</v>
      </c>
      <c r="J192" s="88">
        <f t="shared" si="159"/>
        <v>0</v>
      </c>
      <c r="K192" s="92">
        <f t="shared" si="159"/>
        <v>0</v>
      </c>
      <c r="L192" s="93">
        <f t="shared" si="159"/>
        <v>0</v>
      </c>
      <c r="M192" s="88">
        <f t="shared" si="159"/>
        <v>0</v>
      </c>
      <c r="N192" s="88">
        <f t="shared" si="159"/>
        <v>0</v>
      </c>
      <c r="O192" s="88">
        <f t="shared" si="159"/>
        <v>0</v>
      </c>
      <c r="P192" s="88">
        <f t="shared" si="159"/>
        <v>0</v>
      </c>
      <c r="Q192" s="88">
        <f t="shared" si="138"/>
        <v>0</v>
      </c>
      <c r="R192" s="88">
        <f t="shared" ref="R192:T192" si="160">R129+R149+R169</f>
        <v>0</v>
      </c>
      <c r="S192" s="88">
        <f t="shared" si="160"/>
        <v>0</v>
      </c>
      <c r="T192" s="88">
        <f t="shared" si="160"/>
        <v>0</v>
      </c>
      <c r="W192" s="3"/>
    </row>
    <row r="193" spans="2:23" ht="20.100000000000001" hidden="1" customHeight="1">
      <c r="B193" s="71" t="str">
        <f t="shared" si="136"/>
        <v/>
      </c>
      <c r="C193" s="88">
        <f t="shared" ref="C193:P193" si="161">C130+C150+C170</f>
        <v>0</v>
      </c>
      <c r="D193" s="88">
        <f t="shared" si="161"/>
        <v>0</v>
      </c>
      <c r="E193" s="88">
        <f t="shared" si="161"/>
        <v>0</v>
      </c>
      <c r="F193" s="88">
        <f t="shared" si="161"/>
        <v>0</v>
      </c>
      <c r="G193" s="88">
        <f t="shared" si="161"/>
        <v>0</v>
      </c>
      <c r="H193" s="88">
        <f t="shared" si="161"/>
        <v>0</v>
      </c>
      <c r="I193" s="88">
        <f t="shared" si="161"/>
        <v>0</v>
      </c>
      <c r="J193" s="88">
        <f t="shared" si="161"/>
        <v>0</v>
      </c>
      <c r="K193" s="92">
        <f t="shared" si="161"/>
        <v>0</v>
      </c>
      <c r="L193" s="93">
        <f t="shared" si="161"/>
        <v>0</v>
      </c>
      <c r="M193" s="88">
        <f t="shared" si="161"/>
        <v>0</v>
      </c>
      <c r="N193" s="88">
        <f t="shared" si="161"/>
        <v>0</v>
      </c>
      <c r="O193" s="88">
        <f t="shared" si="161"/>
        <v>0</v>
      </c>
      <c r="P193" s="88">
        <f t="shared" si="161"/>
        <v>0</v>
      </c>
      <c r="Q193" s="88">
        <f t="shared" si="138"/>
        <v>0</v>
      </c>
      <c r="R193" s="88">
        <f t="shared" ref="R193:T193" si="162">R130+R150+R170</f>
        <v>0</v>
      </c>
      <c r="S193" s="88">
        <f t="shared" si="162"/>
        <v>0</v>
      </c>
      <c r="T193" s="88">
        <f t="shared" si="162"/>
        <v>0</v>
      </c>
      <c r="W193" s="3"/>
    </row>
    <row r="194" spans="2:23" ht="20.100000000000001" hidden="1" customHeight="1">
      <c r="B194" s="71" t="str">
        <f t="shared" si="136"/>
        <v/>
      </c>
      <c r="C194" s="88">
        <f t="shared" ref="C194:P194" si="163">C131+C151+C171</f>
        <v>0</v>
      </c>
      <c r="D194" s="88">
        <f t="shared" si="163"/>
        <v>0</v>
      </c>
      <c r="E194" s="88">
        <f t="shared" si="163"/>
        <v>0</v>
      </c>
      <c r="F194" s="88">
        <f t="shared" si="163"/>
        <v>0</v>
      </c>
      <c r="G194" s="88">
        <f t="shared" si="163"/>
        <v>0</v>
      </c>
      <c r="H194" s="88">
        <f t="shared" si="163"/>
        <v>0</v>
      </c>
      <c r="I194" s="88">
        <f t="shared" si="163"/>
        <v>0</v>
      </c>
      <c r="J194" s="88">
        <f t="shared" si="163"/>
        <v>0</v>
      </c>
      <c r="K194" s="92">
        <f t="shared" si="163"/>
        <v>0</v>
      </c>
      <c r="L194" s="93">
        <f t="shared" si="163"/>
        <v>0</v>
      </c>
      <c r="M194" s="88">
        <f t="shared" si="163"/>
        <v>0</v>
      </c>
      <c r="N194" s="88">
        <f t="shared" si="163"/>
        <v>0</v>
      </c>
      <c r="O194" s="88">
        <f t="shared" si="163"/>
        <v>0</v>
      </c>
      <c r="P194" s="88">
        <f t="shared" si="163"/>
        <v>0</v>
      </c>
      <c r="Q194" s="88">
        <f t="shared" si="138"/>
        <v>0</v>
      </c>
      <c r="R194" s="88">
        <f t="shared" ref="R194:T194" si="164">R131+R151+R171</f>
        <v>0</v>
      </c>
      <c r="S194" s="88">
        <f t="shared" si="164"/>
        <v>0</v>
      </c>
      <c r="T194" s="88">
        <f t="shared" si="164"/>
        <v>0</v>
      </c>
      <c r="W194" s="3"/>
    </row>
    <row r="195" spans="2:23" ht="20.100000000000001" hidden="1" customHeight="1">
      <c r="B195" s="71" t="str">
        <f t="shared" si="136"/>
        <v/>
      </c>
      <c r="C195" s="88">
        <f t="shared" ref="C195:P195" si="165">C132+C152+C172</f>
        <v>0</v>
      </c>
      <c r="D195" s="88">
        <f t="shared" si="165"/>
        <v>0</v>
      </c>
      <c r="E195" s="88">
        <f t="shared" si="165"/>
        <v>0</v>
      </c>
      <c r="F195" s="88">
        <f t="shared" si="165"/>
        <v>0</v>
      </c>
      <c r="G195" s="88">
        <f t="shared" si="165"/>
        <v>0</v>
      </c>
      <c r="H195" s="88">
        <f t="shared" si="165"/>
        <v>0</v>
      </c>
      <c r="I195" s="88">
        <f t="shared" si="165"/>
        <v>0</v>
      </c>
      <c r="J195" s="88">
        <f t="shared" si="165"/>
        <v>0</v>
      </c>
      <c r="K195" s="92">
        <f t="shared" si="165"/>
        <v>0</v>
      </c>
      <c r="L195" s="93">
        <f t="shared" si="165"/>
        <v>0</v>
      </c>
      <c r="M195" s="88">
        <f t="shared" si="165"/>
        <v>0</v>
      </c>
      <c r="N195" s="88">
        <f t="shared" si="165"/>
        <v>0</v>
      </c>
      <c r="O195" s="88">
        <f t="shared" si="165"/>
        <v>0</v>
      </c>
      <c r="P195" s="88">
        <f t="shared" si="165"/>
        <v>0</v>
      </c>
      <c r="Q195" s="88">
        <f t="shared" si="138"/>
        <v>0</v>
      </c>
      <c r="R195" s="88">
        <f t="shared" ref="R195:T195" si="166">R132+R152+R172</f>
        <v>0</v>
      </c>
      <c r="S195" s="88">
        <f t="shared" si="166"/>
        <v>0</v>
      </c>
      <c r="T195" s="88">
        <f t="shared" si="166"/>
        <v>0</v>
      </c>
      <c r="W195" s="3"/>
    </row>
    <row r="196" spans="2:23" ht="20.100000000000001" hidden="1" customHeight="1">
      <c r="B196" s="71" t="str">
        <f t="shared" si="136"/>
        <v/>
      </c>
      <c r="C196" s="88">
        <f t="shared" ref="C196:P196" si="167">C133+C153+C173</f>
        <v>0</v>
      </c>
      <c r="D196" s="88">
        <f t="shared" si="167"/>
        <v>0</v>
      </c>
      <c r="E196" s="88">
        <f t="shared" si="167"/>
        <v>0</v>
      </c>
      <c r="F196" s="88">
        <f t="shared" si="167"/>
        <v>0</v>
      </c>
      <c r="G196" s="88">
        <f t="shared" si="167"/>
        <v>0</v>
      </c>
      <c r="H196" s="88">
        <f t="shared" si="167"/>
        <v>0</v>
      </c>
      <c r="I196" s="88">
        <f t="shared" si="167"/>
        <v>0</v>
      </c>
      <c r="J196" s="88">
        <f t="shared" si="167"/>
        <v>0</v>
      </c>
      <c r="K196" s="92">
        <f t="shared" si="167"/>
        <v>0</v>
      </c>
      <c r="L196" s="93">
        <f t="shared" si="167"/>
        <v>0</v>
      </c>
      <c r="M196" s="88">
        <f t="shared" si="167"/>
        <v>0</v>
      </c>
      <c r="N196" s="88">
        <f t="shared" si="167"/>
        <v>0</v>
      </c>
      <c r="O196" s="88">
        <f t="shared" si="167"/>
        <v>0</v>
      </c>
      <c r="P196" s="88">
        <f t="shared" si="167"/>
        <v>0</v>
      </c>
      <c r="Q196" s="88">
        <f t="shared" si="138"/>
        <v>0</v>
      </c>
      <c r="R196" s="88">
        <f t="shared" ref="R196:T196" si="168">R133+R153+R173</f>
        <v>0</v>
      </c>
      <c r="S196" s="88">
        <f t="shared" si="168"/>
        <v>0</v>
      </c>
      <c r="T196" s="88">
        <f t="shared" si="168"/>
        <v>0</v>
      </c>
      <c r="W196" s="3"/>
    </row>
    <row r="197" spans="2:23" ht="20.100000000000001" hidden="1" customHeight="1">
      <c r="B197" s="71" t="str">
        <f t="shared" si="136"/>
        <v/>
      </c>
      <c r="C197" s="88">
        <f t="shared" ref="C197:P197" si="169">C134+C154+C174</f>
        <v>0</v>
      </c>
      <c r="D197" s="88">
        <f t="shared" si="169"/>
        <v>0</v>
      </c>
      <c r="E197" s="88">
        <f t="shared" si="169"/>
        <v>0</v>
      </c>
      <c r="F197" s="88">
        <f t="shared" si="169"/>
        <v>0</v>
      </c>
      <c r="G197" s="88">
        <f t="shared" si="169"/>
        <v>0</v>
      </c>
      <c r="H197" s="88">
        <f t="shared" si="169"/>
        <v>0</v>
      </c>
      <c r="I197" s="88">
        <f t="shared" si="169"/>
        <v>0</v>
      </c>
      <c r="J197" s="88">
        <f t="shared" si="169"/>
        <v>0</v>
      </c>
      <c r="K197" s="92">
        <f t="shared" si="169"/>
        <v>0</v>
      </c>
      <c r="L197" s="93">
        <f t="shared" si="169"/>
        <v>0</v>
      </c>
      <c r="M197" s="88">
        <f t="shared" si="169"/>
        <v>0</v>
      </c>
      <c r="N197" s="88">
        <f t="shared" si="169"/>
        <v>0</v>
      </c>
      <c r="O197" s="88">
        <f t="shared" si="169"/>
        <v>0</v>
      </c>
      <c r="P197" s="88">
        <f t="shared" si="169"/>
        <v>0</v>
      </c>
      <c r="Q197" s="88">
        <f t="shared" si="138"/>
        <v>0</v>
      </c>
      <c r="R197" s="88">
        <f t="shared" ref="R197:T197" si="170">R134+R154+R174</f>
        <v>0</v>
      </c>
      <c r="S197" s="88">
        <f t="shared" si="170"/>
        <v>0</v>
      </c>
      <c r="T197" s="88">
        <f t="shared" si="170"/>
        <v>0</v>
      </c>
      <c r="W197" s="3"/>
    </row>
    <row r="198" spans="2:23" ht="20.100000000000001" hidden="1" customHeight="1">
      <c r="B198" s="71" t="str">
        <f t="shared" si="136"/>
        <v/>
      </c>
      <c r="C198" s="88">
        <f t="shared" ref="C198:P198" si="171">C135+C155+C175</f>
        <v>0</v>
      </c>
      <c r="D198" s="88">
        <f t="shared" si="171"/>
        <v>0</v>
      </c>
      <c r="E198" s="88">
        <f t="shared" si="171"/>
        <v>0</v>
      </c>
      <c r="F198" s="88">
        <f t="shared" si="171"/>
        <v>0</v>
      </c>
      <c r="G198" s="88">
        <f t="shared" si="171"/>
        <v>0</v>
      </c>
      <c r="H198" s="88">
        <f t="shared" si="171"/>
        <v>0</v>
      </c>
      <c r="I198" s="88">
        <f t="shared" si="171"/>
        <v>0</v>
      </c>
      <c r="J198" s="88">
        <f t="shared" si="171"/>
        <v>0</v>
      </c>
      <c r="K198" s="92">
        <f t="shared" si="171"/>
        <v>0</v>
      </c>
      <c r="L198" s="93">
        <f t="shared" si="171"/>
        <v>0</v>
      </c>
      <c r="M198" s="88">
        <f t="shared" si="171"/>
        <v>0</v>
      </c>
      <c r="N198" s="88">
        <f t="shared" si="171"/>
        <v>0</v>
      </c>
      <c r="O198" s="88">
        <f t="shared" si="171"/>
        <v>0</v>
      </c>
      <c r="P198" s="88">
        <f t="shared" si="171"/>
        <v>0</v>
      </c>
      <c r="Q198" s="88">
        <f t="shared" si="138"/>
        <v>0</v>
      </c>
      <c r="R198" s="88">
        <f t="shared" ref="R198:T198" si="172">R135+R155+R175</f>
        <v>0</v>
      </c>
      <c r="S198" s="88">
        <f t="shared" si="172"/>
        <v>0</v>
      </c>
      <c r="T198" s="88">
        <f t="shared" si="172"/>
        <v>0</v>
      </c>
      <c r="W198" s="3"/>
    </row>
    <row r="199" spans="2:23" ht="20.100000000000001" hidden="1" customHeight="1">
      <c r="B199" s="71" t="str">
        <f t="shared" si="136"/>
        <v/>
      </c>
      <c r="C199" s="88">
        <f t="shared" ref="C199:P199" si="173">C136+C156+C176</f>
        <v>0</v>
      </c>
      <c r="D199" s="88">
        <f t="shared" si="173"/>
        <v>0</v>
      </c>
      <c r="E199" s="88">
        <f t="shared" si="173"/>
        <v>0</v>
      </c>
      <c r="F199" s="88">
        <f t="shared" si="173"/>
        <v>0</v>
      </c>
      <c r="G199" s="88">
        <f t="shared" si="173"/>
        <v>0</v>
      </c>
      <c r="H199" s="88">
        <f t="shared" si="173"/>
        <v>0</v>
      </c>
      <c r="I199" s="88">
        <f t="shared" si="173"/>
        <v>0</v>
      </c>
      <c r="J199" s="88">
        <f t="shared" si="173"/>
        <v>0</v>
      </c>
      <c r="K199" s="92">
        <f t="shared" si="173"/>
        <v>0</v>
      </c>
      <c r="L199" s="93">
        <f t="shared" si="173"/>
        <v>0</v>
      </c>
      <c r="M199" s="88">
        <f t="shared" si="173"/>
        <v>0</v>
      </c>
      <c r="N199" s="88">
        <f t="shared" si="173"/>
        <v>0</v>
      </c>
      <c r="O199" s="88">
        <f t="shared" si="173"/>
        <v>0</v>
      </c>
      <c r="P199" s="88">
        <f t="shared" si="173"/>
        <v>0</v>
      </c>
      <c r="Q199" s="88">
        <f t="shared" si="138"/>
        <v>0</v>
      </c>
      <c r="R199" s="88">
        <f t="shared" ref="R199:T199" si="174">R136+R156+R176</f>
        <v>0</v>
      </c>
      <c r="S199" s="88">
        <f t="shared" si="174"/>
        <v>0</v>
      </c>
      <c r="T199" s="88">
        <f t="shared" si="174"/>
        <v>0</v>
      </c>
      <c r="W199" s="3"/>
    </row>
    <row r="200" spans="2:23" ht="20.100000000000001" hidden="1" customHeight="1">
      <c r="B200" s="71" t="str">
        <f t="shared" si="136"/>
        <v/>
      </c>
      <c r="C200" s="88">
        <f t="shared" ref="C200:P200" si="175">C137+C157+C177</f>
        <v>0</v>
      </c>
      <c r="D200" s="88">
        <f t="shared" si="175"/>
        <v>0</v>
      </c>
      <c r="E200" s="88">
        <f t="shared" si="175"/>
        <v>0</v>
      </c>
      <c r="F200" s="88">
        <f t="shared" si="175"/>
        <v>0</v>
      </c>
      <c r="G200" s="88">
        <f t="shared" si="175"/>
        <v>0</v>
      </c>
      <c r="H200" s="88">
        <f t="shared" si="175"/>
        <v>0</v>
      </c>
      <c r="I200" s="88">
        <f t="shared" si="175"/>
        <v>0</v>
      </c>
      <c r="J200" s="88">
        <f t="shared" si="175"/>
        <v>0</v>
      </c>
      <c r="K200" s="92">
        <f t="shared" si="175"/>
        <v>0</v>
      </c>
      <c r="L200" s="93">
        <f t="shared" si="175"/>
        <v>0</v>
      </c>
      <c r="M200" s="88">
        <f t="shared" si="175"/>
        <v>0</v>
      </c>
      <c r="N200" s="88">
        <f t="shared" si="175"/>
        <v>0</v>
      </c>
      <c r="O200" s="88">
        <f t="shared" si="175"/>
        <v>0</v>
      </c>
      <c r="P200" s="88">
        <f t="shared" si="175"/>
        <v>0</v>
      </c>
      <c r="Q200" s="88">
        <f t="shared" si="138"/>
        <v>0</v>
      </c>
      <c r="R200" s="88">
        <f t="shared" ref="R200:T200" si="176">R137+R157+R177</f>
        <v>0</v>
      </c>
      <c r="S200" s="88">
        <f t="shared" si="176"/>
        <v>0</v>
      </c>
      <c r="T200" s="88">
        <f t="shared" si="176"/>
        <v>0</v>
      </c>
      <c r="W200" s="3"/>
    </row>
    <row r="201" spans="2:23" ht="20.100000000000001" hidden="1" customHeight="1">
      <c r="B201" s="82" t="s">
        <v>251</v>
      </c>
      <c r="C201" s="90">
        <f t="shared" ref="C201:M201" ca="1" si="177">SUM(C181:C200)</f>
        <v>218682.97562750088</v>
      </c>
      <c r="D201" s="90">
        <f t="shared" ca="1" si="177"/>
        <v>10036.285922153509</v>
      </c>
      <c r="E201" s="90">
        <f t="shared" ca="1" si="177"/>
        <v>108868.37637928945</v>
      </c>
      <c r="F201" s="90">
        <f t="shared" ca="1" si="177"/>
        <v>21829.635018794714</v>
      </c>
      <c r="G201" s="90">
        <f t="shared" ca="1" si="177"/>
        <v>4514.7511216199828</v>
      </c>
      <c r="H201" s="90">
        <f t="shared" ca="1" si="177"/>
        <v>0</v>
      </c>
      <c r="I201" s="90">
        <f t="shared" ca="1" si="177"/>
        <v>92057.839214259729</v>
      </c>
      <c r="J201" s="90">
        <f t="shared" ca="1" si="177"/>
        <v>455989.86328361835</v>
      </c>
      <c r="K201" s="149">
        <f t="shared" ca="1" si="177"/>
        <v>363932.02406935859</v>
      </c>
      <c r="L201" s="150">
        <f t="shared" ca="1" si="177"/>
        <v>153078.0829392506</v>
      </c>
      <c r="M201" s="90">
        <f t="shared" ca="1" si="177"/>
        <v>10036.285922153509</v>
      </c>
      <c r="N201" s="90">
        <f t="shared" ref="N201:T201" ca="1" si="178">SUM(N181:N200)</f>
        <v>32660.512913786832</v>
      </c>
      <c r="O201" s="90">
        <f ca="1">SUM(O181:O200)</f>
        <v>32744.452528192069</v>
      </c>
      <c r="P201" s="90">
        <f t="shared" ca="1" si="178"/>
        <v>4514.7511216199828</v>
      </c>
      <c r="Q201" s="90">
        <f>SUM(Q181:Q200)</f>
        <v>0</v>
      </c>
      <c r="R201" s="90">
        <f t="shared" ca="1" si="178"/>
        <v>92057.839214259729</v>
      </c>
      <c r="S201" s="90">
        <f t="shared" ca="1" si="178"/>
        <v>325091.92463926272</v>
      </c>
      <c r="T201" s="90">
        <f t="shared" ca="1" si="178"/>
        <v>233034.085425003</v>
      </c>
      <c r="W201" s="3"/>
    </row>
    <row r="202" spans="2:23" ht="20.100000000000001" hidden="1" customHeight="1">
      <c r="B202" s="126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W202" s="167" t="s">
        <v>226</v>
      </c>
    </row>
    <row r="203" spans="2:23" ht="20.100000000000001" hidden="1" customHeight="1">
      <c r="B203" s="129" t="s">
        <v>252</v>
      </c>
      <c r="C203" s="130">
        <f t="shared" ref="C203:T203" ca="1" si="179">IF(ISERROR(C$201/$C$10),0,C$201/$C$10)</f>
        <v>874.73190251000358</v>
      </c>
      <c r="D203" s="130">
        <f t="shared" ca="1" si="179"/>
        <v>40.145143688614034</v>
      </c>
      <c r="E203" s="130">
        <f t="shared" ca="1" si="179"/>
        <v>435.47350551715778</v>
      </c>
      <c r="F203" s="130">
        <f t="shared" ca="1" si="179"/>
        <v>87.318540075178859</v>
      </c>
      <c r="G203" s="130">
        <f t="shared" ca="1" si="179"/>
        <v>18.059004486479932</v>
      </c>
      <c r="H203" s="130">
        <f t="shared" ca="1" si="179"/>
        <v>0</v>
      </c>
      <c r="I203" s="130">
        <f t="shared" ca="1" si="179"/>
        <v>368.23135685703892</v>
      </c>
      <c r="J203" s="130">
        <f t="shared" ca="1" si="179"/>
        <v>1823.9594531344735</v>
      </c>
      <c r="K203" s="181">
        <f t="shared" ca="1" si="179"/>
        <v>1455.7280962774344</v>
      </c>
      <c r="L203" s="185">
        <f t="shared" ca="1" si="179"/>
        <v>612.31233175700243</v>
      </c>
      <c r="M203" s="186">
        <f t="shared" ca="1" si="179"/>
        <v>40.145143688614034</v>
      </c>
      <c r="N203" s="186">
        <f t="shared" ca="1" si="179"/>
        <v>130.64205165514733</v>
      </c>
      <c r="O203" s="186">
        <f t="shared" ca="1" si="179"/>
        <v>130.97781011276828</v>
      </c>
      <c r="P203" s="186">
        <f t="shared" ca="1" si="179"/>
        <v>18.059004486479932</v>
      </c>
      <c r="Q203" s="186">
        <f t="shared" si="179"/>
        <v>0</v>
      </c>
      <c r="R203" s="186">
        <f t="shared" ca="1" si="179"/>
        <v>368.23135685703892</v>
      </c>
      <c r="S203" s="186">
        <f t="shared" ca="1" si="179"/>
        <v>1300.367698557051</v>
      </c>
      <c r="T203" s="186">
        <f t="shared" ca="1" si="179"/>
        <v>932.13634170001194</v>
      </c>
      <c r="W203" s="3"/>
    </row>
    <row r="204" spans="2:23" ht="20.100000000000001" hidden="1" customHeight="1">
      <c r="B204" s="73" t="s">
        <v>205</v>
      </c>
      <c r="W204" s="3"/>
    </row>
    <row r="205" spans="2:23" ht="20.100000000000001" hidden="1" customHeight="1">
      <c r="B205" s="129" t="s">
        <v>241</v>
      </c>
      <c r="C205" s="130">
        <f t="shared" ref="C205:T205" ca="1" si="180">IF(ISERROR(C$201/$W$207),0,C$201/$W$207)</f>
        <v>218.68297562750089</v>
      </c>
      <c r="D205" s="130">
        <f t="shared" ca="1" si="180"/>
        <v>10.036285922153509</v>
      </c>
      <c r="E205" s="130">
        <f t="shared" ca="1" si="180"/>
        <v>108.86837637928944</v>
      </c>
      <c r="F205" s="130">
        <f t="shared" ca="1" si="180"/>
        <v>21.829635018794715</v>
      </c>
      <c r="G205" s="130">
        <f t="shared" ca="1" si="180"/>
        <v>4.5147511216199829</v>
      </c>
      <c r="H205" s="130">
        <f t="shared" ca="1" si="180"/>
        <v>0</v>
      </c>
      <c r="I205" s="130">
        <f t="shared" ca="1" si="180"/>
        <v>92.057839214259729</v>
      </c>
      <c r="J205" s="130">
        <f t="shared" ca="1" si="180"/>
        <v>455.98986328361838</v>
      </c>
      <c r="K205" s="130">
        <f t="shared" ca="1" si="180"/>
        <v>363.93202406935859</v>
      </c>
      <c r="L205" s="185">
        <f t="shared" ca="1" si="180"/>
        <v>153.07808293925061</v>
      </c>
      <c r="M205" s="186">
        <f t="shared" ca="1" si="180"/>
        <v>10.036285922153509</v>
      </c>
      <c r="N205" s="186">
        <f t="shared" ca="1" si="180"/>
        <v>32.660512913786832</v>
      </c>
      <c r="O205" s="186">
        <f t="shared" ca="1" si="180"/>
        <v>32.74445252819207</v>
      </c>
      <c r="P205" s="186">
        <f t="shared" ca="1" si="180"/>
        <v>4.5147511216199829</v>
      </c>
      <c r="Q205" s="187">
        <f t="shared" si="180"/>
        <v>0</v>
      </c>
      <c r="R205" s="187">
        <f t="shared" ca="1" si="180"/>
        <v>92.057839214259729</v>
      </c>
      <c r="S205" s="186">
        <f t="shared" ca="1" si="180"/>
        <v>325.09192463926274</v>
      </c>
      <c r="T205" s="186">
        <f t="shared" ca="1" si="180"/>
        <v>233.03408542500298</v>
      </c>
      <c r="W205" s="5"/>
    </row>
    <row r="206" spans="2:23" ht="20.100000000000001" hidden="1" customHeight="1">
      <c r="B206" s="3" t="s">
        <v>243</v>
      </c>
      <c r="L206" s="3" t="s">
        <v>246</v>
      </c>
      <c r="W206" s="3" t="s">
        <v>242</v>
      </c>
    </row>
    <row r="207" spans="2:23" ht="20.100000000000001" hidden="1" customHeight="1">
      <c r="L207" s="168" t="s">
        <v>249</v>
      </c>
      <c r="W207" s="188">
        <v>1000</v>
      </c>
    </row>
  </sheetData>
  <sheetProtection algorithmName="SHA-512" hashValue="32X34KEwi0/Yn3mOT13OAAvubJsqkr6MvZHADz1s71FbRoSp29A5ZlczESg89JUvlknDpXaW6hrOwzZWigpsXw==" saltValue="ZMUIWW/k0qkAZhBVe6XrHA==" spinCount="100000" sheet="1" objects="1" formatCells="0" formatColumns="0" formatRows="0" insertColumns="0" insertRows="0" deleteColumns="0" deleteRows="0" selectLockedCells="1" sort="0"/>
  <mergeCells count="57">
    <mergeCell ref="C37:C38"/>
    <mergeCell ref="D37:D38"/>
    <mergeCell ref="E37:E38"/>
    <mergeCell ref="B43:F43"/>
    <mergeCell ref="B41:N41"/>
    <mergeCell ref="C5:N5"/>
    <mergeCell ref="F8:F9"/>
    <mergeCell ref="G8:G9"/>
    <mergeCell ref="C8:E9"/>
    <mergeCell ref="C7:N7"/>
    <mergeCell ref="C6:G6"/>
    <mergeCell ref="H6:I6"/>
    <mergeCell ref="J6:N6"/>
    <mergeCell ref="Y90:Y91"/>
    <mergeCell ref="Z97:AA97"/>
    <mergeCell ref="Z96:AA96"/>
    <mergeCell ref="Z95:AD95"/>
    <mergeCell ref="Z94:AE94"/>
    <mergeCell ref="X94:Y95"/>
    <mergeCell ref="X96:Y97"/>
    <mergeCell ref="Z90:AA90"/>
    <mergeCell ref="Z91:AA91"/>
    <mergeCell ref="Z92:AB92"/>
    <mergeCell ref="Z93:AB93"/>
    <mergeCell ref="AB90:AB91"/>
    <mergeCell ref="X92:Y93"/>
    <mergeCell ref="AC90:AE90"/>
    <mergeCell ref="AC91:AE91"/>
    <mergeCell ref="B8:B10"/>
    <mergeCell ref="B13:B14"/>
    <mergeCell ref="C13:E13"/>
    <mergeCell ref="N13:N14"/>
    <mergeCell ref="F13:F14"/>
    <mergeCell ref="G13:G14"/>
    <mergeCell ref="M10:N10"/>
    <mergeCell ref="M9:N9"/>
    <mergeCell ref="A118:A137"/>
    <mergeCell ref="A138:A157"/>
    <mergeCell ref="A158:A177"/>
    <mergeCell ref="A75:A94"/>
    <mergeCell ref="A95:A114"/>
    <mergeCell ref="Q13:Q14"/>
    <mergeCell ref="R13:R14"/>
    <mergeCell ref="A55:A74"/>
    <mergeCell ref="B51:N51"/>
    <mergeCell ref="E48:F48"/>
    <mergeCell ref="E47:F47"/>
    <mergeCell ref="C48:D48"/>
    <mergeCell ref="C47:D47"/>
    <mergeCell ref="F37:F38"/>
    <mergeCell ref="G37:G38"/>
    <mergeCell ref="J37:K37"/>
    <mergeCell ref="J38:K38"/>
    <mergeCell ref="H37:H38"/>
    <mergeCell ref="I37:I38"/>
    <mergeCell ref="B44:E44"/>
    <mergeCell ref="B37:B38"/>
  </mergeCells>
  <phoneticPr fontId="2"/>
  <conditionalFormatting sqref="B16:N34 B8:N10">
    <cfRule type="expression" dxfId="6" priority="7">
      <formula>$C$7=Rng_YoutoSu_1</formula>
    </cfRule>
  </conditionalFormatting>
  <conditionalFormatting sqref="C10:E10">
    <cfRule type="expression" dxfId="5" priority="6">
      <formula>$C$7=Rng_YoutoSu_1</formula>
    </cfRule>
  </conditionalFormatting>
  <conditionalFormatting sqref="N15:N34">
    <cfRule type="expression" dxfId="4" priority="8">
      <formula>$M15=Rng_Umu_Nashi</formula>
    </cfRule>
  </conditionalFormatting>
  <dataValidations count="5">
    <dataValidation type="list" allowBlank="1" showInputMessage="1" showErrorMessage="1" sqref="B15:B34" xr:uid="{00000000-0002-0000-0000-000000000000}">
      <formula1>List_Calc_Bldg_Yoto</formula1>
    </dataValidation>
    <dataValidation type="list" allowBlank="1" showInputMessage="1" showErrorMessage="1" errorTitle="選択エラー" error="プルダウンから選択して下さい」。" sqref="M10 M15" xr:uid="{00000000-0002-0000-0000-000001000000}">
      <formula1>List_Umu</formula1>
    </dataValidation>
    <dataValidation type="custom" allowBlank="1" showInputMessage="1" showErrorMessage="1" errorTitle="入力エラー" error="入力時は、PV「あり」を選択して下さい。" sqref="N15" xr:uid="{00000000-0002-0000-0000-000002000000}">
      <formula1>$M15&lt;&gt;Rng_Umu_Nashi</formula1>
    </dataValidation>
    <dataValidation type="list" allowBlank="1" showInputMessage="1" showErrorMessage="1" sqref="C7:N7" xr:uid="{00000000-0002-0000-0000-000003000000}">
      <formula1>List_YoutoSu</formula1>
    </dataValidation>
    <dataValidation type="custom" allowBlank="1" showInputMessage="1" showErrorMessage="1" sqref="C16:N34" xr:uid="{06FDD97E-221F-4FD0-BB75-EFE5FF2ECCD1}">
      <formula1>$C$7&lt;&gt;"単一用途"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71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207AC-568A-4D3B-B596-DF5632BC9EAD}">
  <sheetPr>
    <tabColor rgb="FFCCFFCC"/>
    <pageSetUpPr fitToPage="1"/>
  </sheetPr>
  <dimension ref="A1:AY207"/>
  <sheetViews>
    <sheetView showGridLines="0" zoomScale="70" zoomScaleNormal="70" zoomScaleSheetLayoutView="100" workbookViewId="0">
      <selection activeCell="C7" sqref="C7:N7"/>
    </sheetView>
  </sheetViews>
  <sheetFormatPr defaultColWidth="0" defaultRowHeight="0" customHeight="1" zeroHeight="1"/>
  <cols>
    <col min="1" max="1" width="5.625" style="1" customWidth="1"/>
    <col min="2" max="2" width="22.625" style="1" customWidth="1"/>
    <col min="3" max="14" width="8.625" style="1" customWidth="1"/>
    <col min="15" max="15" width="5.125" style="1" customWidth="1"/>
    <col min="16" max="20" width="8.625" style="1" hidden="1" customWidth="1"/>
    <col min="21" max="21" width="3.625" style="1" hidden="1" customWidth="1"/>
    <col min="22" max="22" width="4.625" style="1" hidden="1" customWidth="1"/>
    <col min="23" max="24" width="8.625" style="1" hidden="1" customWidth="1"/>
    <col min="25" max="25" width="25.75" style="5" hidden="1" customWidth="1"/>
    <col min="26" max="28" width="10.625" style="5" hidden="1" customWidth="1"/>
    <col min="29" max="44" width="10.625" style="3" hidden="1" customWidth="1"/>
    <col min="45" max="16384" width="9" style="1" hidden="1"/>
  </cols>
  <sheetData>
    <row r="1" spans="1:44" ht="15" customHeight="1">
      <c r="A1" s="35"/>
      <c r="P1" s="73" t="s">
        <v>193</v>
      </c>
      <c r="W1" s="26"/>
      <c r="Y1" s="4" t="s">
        <v>55</v>
      </c>
      <c r="Z1" s="3"/>
      <c r="AA1" s="3"/>
      <c r="AB1" s="3"/>
    </row>
    <row r="2" spans="1:44" ht="20.100000000000001" customHeight="1">
      <c r="B2" s="74" t="s">
        <v>296</v>
      </c>
      <c r="T2" s="42"/>
      <c r="W2" s="25"/>
      <c r="Y2" s="16" t="s">
        <v>43</v>
      </c>
      <c r="Z2" s="23" t="s">
        <v>59</v>
      </c>
      <c r="AA2" s="8"/>
      <c r="AB2" s="8"/>
      <c r="AC2" s="8"/>
      <c r="AD2" s="9"/>
    </row>
    <row r="3" spans="1:44" ht="9.9499999999999993" customHeight="1">
      <c r="Y3" s="17" t="s">
        <v>33</v>
      </c>
      <c r="Z3" s="20" t="s">
        <v>44</v>
      </c>
      <c r="AA3" s="21" t="s">
        <v>34</v>
      </c>
      <c r="AB3" s="10"/>
      <c r="AC3" s="11"/>
      <c r="AD3" s="12"/>
    </row>
    <row r="4" spans="1:44" s="134" customFormat="1" ht="20.100000000000001" customHeight="1">
      <c r="A4" s="135"/>
      <c r="B4" s="134" t="s">
        <v>65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T4" s="136"/>
      <c r="Y4" s="137" t="s">
        <v>35</v>
      </c>
      <c r="Z4" s="137" t="s">
        <v>36</v>
      </c>
      <c r="AA4" s="138">
        <v>4</v>
      </c>
      <c r="AB4" s="138" t="s">
        <v>37</v>
      </c>
      <c r="AC4" s="137">
        <f ca="1">COUNTA(INDIRECT(Z2&amp;"!"&amp;Z3))</f>
        <v>210</v>
      </c>
      <c r="AD4" s="139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</row>
    <row r="5" spans="1:44" ht="24.95" customHeight="1">
      <c r="A5" s="35"/>
      <c r="B5" s="75" t="s">
        <v>76</v>
      </c>
      <c r="C5" s="288" t="s">
        <v>284</v>
      </c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289"/>
      <c r="O5" s="35"/>
      <c r="P5" s="35"/>
      <c r="Q5" s="35"/>
      <c r="T5" s="40"/>
      <c r="Y5" s="17" t="s">
        <v>38</v>
      </c>
      <c r="Z5" s="12" t="s">
        <v>39</v>
      </c>
      <c r="AA5" s="11">
        <v>1</v>
      </c>
      <c r="AB5" s="22" t="s">
        <v>40</v>
      </c>
      <c r="AC5" s="21">
        <f ca="1">COUNTA(INDIRECT(Z2&amp;"!A" &amp; AA4 -1 &amp; ":" &amp; "XFD" &amp; AA4 -1  ))</f>
        <v>24</v>
      </c>
      <c r="AD5" s="17" t="str">
        <f ca="1">LEFT(ADDRESS(1,$AC5,3),LEN(ADDRESS(1,$AC5,3))-1)</f>
        <v>$X</v>
      </c>
    </row>
    <row r="6" spans="1:44" ht="24.95" customHeight="1">
      <c r="A6" s="35"/>
      <c r="B6" s="75" t="s">
        <v>66</v>
      </c>
      <c r="C6" s="313" t="s">
        <v>160</v>
      </c>
      <c r="D6" s="314"/>
      <c r="E6" s="314"/>
      <c r="F6" s="314"/>
      <c r="G6" s="314"/>
      <c r="H6" s="315" t="s">
        <v>297</v>
      </c>
      <c r="I6" s="315"/>
      <c r="J6" s="313" t="s">
        <v>299</v>
      </c>
      <c r="K6" s="314"/>
      <c r="L6" s="314"/>
      <c r="M6" s="314"/>
      <c r="N6" s="316"/>
      <c r="O6" s="35"/>
      <c r="Q6" s="128" t="s">
        <v>32</v>
      </c>
      <c r="R6" s="127">
        <f>INDEX(List_AreaCD,MATCH($C$6,List_Area,0))</f>
        <v>6</v>
      </c>
      <c r="T6" s="40"/>
      <c r="Y6" s="17" t="s">
        <v>41</v>
      </c>
      <c r="Z6" s="11" t="str">
        <f ca="1">($Z$2 &amp; "!" &amp; $AA3 &amp; $AA$4-1 &amp; ":" &amp; ADDRESS($AA$4-1,$AC$5,1))</f>
        <v>Data!$A3:$X$3</v>
      </c>
      <c r="AA6" s="10"/>
      <c r="AB6" s="10"/>
      <c r="AC6" s="11"/>
      <c r="AD6" s="12"/>
    </row>
    <row r="7" spans="1:44" ht="24.95" customHeight="1">
      <c r="A7" s="35"/>
      <c r="B7" s="75" t="s">
        <v>62</v>
      </c>
      <c r="C7" s="311" t="s">
        <v>207</v>
      </c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5"/>
      <c r="P7" s="35"/>
      <c r="Q7" s="226" t="s">
        <v>290</v>
      </c>
      <c r="R7" s="1">
        <f>IF(C7="複数用途",1,0)</f>
        <v>0</v>
      </c>
      <c r="T7" s="40"/>
      <c r="Y7" s="17" t="s">
        <v>42</v>
      </c>
      <c r="Z7" s="11" t="str">
        <f ca="1">($Z$2&amp;"!"&amp;$AA3&amp;$AA$4&amp;":"&amp;$AD$5&amp;$AC$4)</f>
        <v>Data!$A4:$X210</v>
      </c>
      <c r="AA7" s="10"/>
      <c r="AB7" s="10"/>
      <c r="AC7" s="11"/>
      <c r="AD7" s="12"/>
    </row>
    <row r="8" spans="1:44" ht="12" customHeight="1">
      <c r="A8" s="35"/>
      <c r="B8" s="246"/>
      <c r="C8" s="312"/>
      <c r="D8" s="312"/>
      <c r="E8" s="312"/>
      <c r="F8" s="312"/>
      <c r="G8" s="312"/>
      <c r="H8" s="247"/>
      <c r="I8" s="246"/>
      <c r="J8" s="246"/>
      <c r="K8" s="246"/>
      <c r="L8" s="246"/>
      <c r="M8" s="246"/>
      <c r="N8" s="246"/>
      <c r="O8" s="35"/>
      <c r="P8" s="35"/>
      <c r="Q8" s="35" t="s">
        <v>283</v>
      </c>
      <c r="T8" s="40"/>
      <c r="Y8" s="18" t="s">
        <v>32</v>
      </c>
      <c r="Z8" s="21" t="s">
        <v>34</v>
      </c>
      <c r="AA8" s="11" t="str">
        <f ca="1">$Z$2 &amp; "!" &amp; $Z8 &amp; $AA$4 &amp; ":" &amp; $Z8 &amp; $AC$4</f>
        <v>Data!$A4:$A210</v>
      </c>
      <c r="AB8" s="11"/>
      <c r="AC8" s="10"/>
      <c r="AD8" s="13"/>
      <c r="AG8" s="5"/>
    </row>
    <row r="9" spans="1:44" ht="9" customHeight="1">
      <c r="A9" s="35"/>
      <c r="B9" s="246"/>
      <c r="C9" s="312"/>
      <c r="D9" s="312"/>
      <c r="E9" s="312"/>
      <c r="F9" s="312"/>
      <c r="G9" s="312"/>
      <c r="H9" s="248"/>
      <c r="I9" s="248"/>
      <c r="J9" s="248"/>
      <c r="K9" s="248"/>
      <c r="L9" s="248"/>
      <c r="M9" s="312"/>
      <c r="N9" s="312"/>
      <c r="O9" s="35"/>
      <c r="P9" s="35"/>
      <c r="Q9" s="227" t="s">
        <v>279</v>
      </c>
      <c r="R9" s="228" t="s">
        <v>280</v>
      </c>
      <c r="T9" s="40"/>
      <c r="Y9" s="18" t="s">
        <v>21</v>
      </c>
      <c r="Z9" s="10" t="s">
        <v>45</v>
      </c>
      <c r="AA9" s="11" t="str">
        <f ca="1">$Z$2 &amp; "!" &amp; $Z9 &amp; $AA$4 &amp; ":" &amp; $Z9 &amp; $AC$4</f>
        <v>Data!$B4:$B210</v>
      </c>
      <c r="AB9" s="11"/>
      <c r="AC9" s="10"/>
      <c r="AD9" s="13"/>
      <c r="AG9" s="5"/>
    </row>
    <row r="10" spans="1:44" ht="9.75" customHeight="1">
      <c r="A10" s="35"/>
      <c r="B10" s="246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312"/>
      <c r="N10" s="312"/>
      <c r="O10" s="35"/>
      <c r="P10" s="35"/>
      <c r="Q10" s="228" t="s">
        <v>282</v>
      </c>
      <c r="R10" s="228" t="s">
        <v>281</v>
      </c>
      <c r="T10" s="28"/>
      <c r="Y10" s="18" t="s">
        <v>47</v>
      </c>
      <c r="Z10" s="10" t="s">
        <v>48</v>
      </c>
      <c r="AA10" s="11" t="str">
        <f ca="1">$Z$2 &amp; "!" &amp; $Z10 &amp; $AA$4 &amp; ":" &amp; $Z10 &amp; $AC$4</f>
        <v>Data!$C4:$C210</v>
      </c>
      <c r="AB10" s="11"/>
      <c r="AC10" s="11"/>
      <c r="AD10" s="13"/>
    </row>
    <row r="11" spans="1:44" ht="9.75" customHeight="1">
      <c r="A11" s="35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35"/>
      <c r="P11" s="35"/>
      <c r="Q11" s="35"/>
      <c r="T11" s="28"/>
      <c r="Y11" s="18" t="s">
        <v>15</v>
      </c>
      <c r="Z11" s="10" t="s">
        <v>49</v>
      </c>
      <c r="AA11" s="11" t="str">
        <f ca="1">$Z$2 &amp; "!" &amp; Z11 &amp; $AA$4 &amp; ":" &amp; Z11 &amp; $AC$4</f>
        <v>Data!$D4:$D210</v>
      </c>
      <c r="AB11" s="53" t="s">
        <v>15</v>
      </c>
      <c r="AC11" s="10" t="s">
        <v>146</v>
      </c>
      <c r="AD11" s="11" t="str">
        <f t="shared" ref="AD11:AD17" ca="1" si="0">$Z$2 &amp; "!" &amp; AC11 &amp; $AA$4 &amp; ":" &amp; AC11 &amp; $AC$4</f>
        <v>Data!$K4:$K210</v>
      </c>
      <c r="AE11" s="64" t="s">
        <v>15</v>
      </c>
      <c r="AF11" s="65" t="s">
        <v>153</v>
      </c>
      <c r="AG11" s="9" t="str">
        <f t="shared" ref="AG11:AG17" ca="1" si="1">$Z$2 &amp; "!" &amp; AF11 &amp; $AA$4 &amp; ":" &amp; AF11 &amp; $AC$4</f>
        <v>Data!$R4:$R210</v>
      </c>
    </row>
    <row r="12" spans="1:44" ht="20.100000000000001" customHeight="1">
      <c r="A12" s="35"/>
      <c r="B12" s="251" t="s">
        <v>69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35"/>
      <c r="P12" s="35"/>
      <c r="Q12" s="235"/>
      <c r="R12" s="236"/>
      <c r="T12" s="28"/>
      <c r="Y12" s="18" t="s">
        <v>16</v>
      </c>
      <c r="Z12" s="10" t="s">
        <v>50</v>
      </c>
      <c r="AA12" s="11" t="str">
        <f t="shared" ref="AA12:AA17" ca="1" si="2">$Z$2 &amp; "!" &amp; $Z12 &amp; $AA$4 &amp; ":" &amp; $Z12 &amp; $AC$4</f>
        <v>Data!$E4:$E210</v>
      </c>
      <c r="AB12" s="53" t="s">
        <v>16</v>
      </c>
      <c r="AC12" s="10" t="s">
        <v>147</v>
      </c>
      <c r="AD12" s="11" t="str">
        <f t="shared" ca="1" si="0"/>
        <v>Data!$L4:$L210</v>
      </c>
      <c r="AE12" s="51" t="s">
        <v>16</v>
      </c>
      <c r="AF12" s="10" t="s">
        <v>154</v>
      </c>
      <c r="AG12" s="12" t="str">
        <f t="shared" ca="1" si="1"/>
        <v>Data!$S4:$S210</v>
      </c>
    </row>
    <row r="13" spans="1:44" ht="20.100000000000001" customHeight="1">
      <c r="A13" s="35"/>
      <c r="B13" s="280" t="s">
        <v>62</v>
      </c>
      <c r="C13" s="282" t="s">
        <v>269</v>
      </c>
      <c r="D13" s="283"/>
      <c r="E13" s="284"/>
      <c r="F13" s="317"/>
      <c r="G13" s="287" t="s">
        <v>281</v>
      </c>
      <c r="H13" s="215" t="s">
        <v>291</v>
      </c>
      <c r="I13" s="83"/>
      <c r="J13" s="83"/>
      <c r="K13" s="83"/>
      <c r="L13" s="83"/>
      <c r="M13" s="84"/>
      <c r="N13" s="319" t="s">
        <v>293</v>
      </c>
      <c r="O13" s="35"/>
      <c r="P13" s="35"/>
      <c r="Q13" s="252"/>
      <c r="R13" s="252"/>
      <c r="T13" s="28"/>
      <c r="Y13" s="18" t="s">
        <v>17</v>
      </c>
      <c r="Z13" s="10" t="s">
        <v>51</v>
      </c>
      <c r="AA13" s="11" t="str">
        <f t="shared" ca="1" si="2"/>
        <v>Data!$F4:$F210</v>
      </c>
      <c r="AB13" s="53" t="s">
        <v>17</v>
      </c>
      <c r="AC13" s="10" t="s">
        <v>148</v>
      </c>
      <c r="AD13" s="11" t="str">
        <f t="shared" ca="1" si="0"/>
        <v>Data!$M4:$M210</v>
      </c>
      <c r="AE13" s="51" t="s">
        <v>17</v>
      </c>
      <c r="AF13" s="10" t="s">
        <v>155</v>
      </c>
      <c r="AG13" s="12" t="str">
        <f t="shared" ca="1" si="1"/>
        <v>Data!$T4:$T210</v>
      </c>
    </row>
    <row r="14" spans="1:44" ht="20.100000000000001" customHeight="1">
      <c r="A14" s="35"/>
      <c r="B14" s="281"/>
      <c r="C14" s="85" t="s">
        <v>273</v>
      </c>
      <c r="D14" s="85" t="s">
        <v>270</v>
      </c>
      <c r="E14" s="230" t="s">
        <v>271</v>
      </c>
      <c r="F14" s="318"/>
      <c r="G14" s="286"/>
      <c r="H14" s="85" t="s">
        <v>70</v>
      </c>
      <c r="I14" s="85" t="s">
        <v>71</v>
      </c>
      <c r="J14" s="85" t="s">
        <v>72</v>
      </c>
      <c r="K14" s="85" t="s">
        <v>73</v>
      </c>
      <c r="L14" s="85" t="s">
        <v>294</v>
      </c>
      <c r="M14" s="133" t="s">
        <v>75</v>
      </c>
      <c r="N14" s="319"/>
      <c r="O14" s="35"/>
      <c r="P14" s="35"/>
      <c r="Q14" s="252"/>
      <c r="R14" s="252"/>
      <c r="T14" s="28"/>
      <c r="Y14" s="18" t="s">
        <v>18</v>
      </c>
      <c r="Z14" s="10" t="s">
        <v>52</v>
      </c>
      <c r="AA14" s="11" t="str">
        <f t="shared" ca="1" si="2"/>
        <v>Data!$G4:$G210</v>
      </c>
      <c r="AB14" s="53" t="s">
        <v>18</v>
      </c>
      <c r="AC14" s="10" t="s">
        <v>149</v>
      </c>
      <c r="AD14" s="11" t="str">
        <f t="shared" ca="1" si="0"/>
        <v>Data!$N4:$N210</v>
      </c>
      <c r="AE14" s="51" t="s">
        <v>18</v>
      </c>
      <c r="AF14" s="10" t="s">
        <v>156</v>
      </c>
      <c r="AG14" s="12" t="str">
        <f t="shared" ca="1" si="1"/>
        <v>Data!$U4:$U210</v>
      </c>
    </row>
    <row r="15" spans="1:44" ht="24.95" customHeight="1">
      <c r="A15" s="35"/>
      <c r="B15" s="148" t="s">
        <v>1</v>
      </c>
      <c r="C15" s="158">
        <v>200</v>
      </c>
      <c r="D15" s="158"/>
      <c r="E15" s="158"/>
      <c r="F15" s="233"/>
      <c r="G15" s="158">
        <v>0.65</v>
      </c>
      <c r="H15" s="158">
        <v>0.6</v>
      </c>
      <c r="I15" s="158">
        <v>1</v>
      </c>
      <c r="J15" s="158">
        <v>0.3</v>
      </c>
      <c r="K15" s="158">
        <v>1.5</v>
      </c>
      <c r="L15" s="233"/>
      <c r="M15" s="125"/>
      <c r="N15" s="158"/>
      <c r="O15" s="35"/>
      <c r="P15" s="35"/>
      <c r="Q15" s="35"/>
      <c r="T15" s="28"/>
      <c r="Y15" s="18" t="s">
        <v>14</v>
      </c>
      <c r="Z15" s="10" t="s">
        <v>53</v>
      </c>
      <c r="AA15" s="11" t="str">
        <f t="shared" ca="1" si="2"/>
        <v>Data!$H4:$H210</v>
      </c>
      <c r="AB15" s="53" t="s">
        <v>14</v>
      </c>
      <c r="AC15" s="10" t="s">
        <v>150</v>
      </c>
      <c r="AD15" s="11" t="str">
        <f t="shared" ca="1" si="0"/>
        <v>Data!$O4:$O210</v>
      </c>
      <c r="AE15" s="51" t="s">
        <v>14</v>
      </c>
      <c r="AF15" s="10" t="s">
        <v>157</v>
      </c>
      <c r="AG15" s="12" t="str">
        <f t="shared" ca="1" si="1"/>
        <v>Data!$V4:$V210</v>
      </c>
    </row>
    <row r="16" spans="1:44" ht="24.95" customHeight="1">
      <c r="A16" s="35"/>
      <c r="B16" s="148"/>
      <c r="C16" s="158"/>
      <c r="D16" s="158"/>
      <c r="E16" s="158"/>
      <c r="F16" s="233"/>
      <c r="G16" s="158"/>
      <c r="H16" s="158"/>
      <c r="I16" s="158"/>
      <c r="J16" s="158"/>
      <c r="K16" s="158"/>
      <c r="L16" s="233"/>
      <c r="M16" s="125"/>
      <c r="N16" s="158"/>
      <c r="O16" s="35"/>
      <c r="P16" s="35"/>
      <c r="Q16" s="35"/>
      <c r="T16" s="28"/>
      <c r="Y16" s="18" t="s">
        <v>13</v>
      </c>
      <c r="Z16" s="10" t="s">
        <v>61</v>
      </c>
      <c r="AA16" s="11" t="str">
        <f t="shared" ca="1" si="2"/>
        <v>Data!$I4:$I210</v>
      </c>
      <c r="AB16" s="53" t="s">
        <v>13</v>
      </c>
      <c r="AC16" s="10" t="s">
        <v>151</v>
      </c>
      <c r="AD16" s="11" t="str">
        <f t="shared" ca="1" si="0"/>
        <v>Data!$P4:$P210</v>
      </c>
      <c r="AE16" s="51" t="s">
        <v>13</v>
      </c>
      <c r="AF16" s="10" t="s">
        <v>158</v>
      </c>
      <c r="AG16" s="12" t="str">
        <f t="shared" ca="1" si="1"/>
        <v>Data!$W4:$W210</v>
      </c>
    </row>
    <row r="17" spans="1:33" s="3" customFormat="1" ht="24.95" customHeight="1">
      <c r="A17" s="35"/>
      <c r="B17" s="148"/>
      <c r="C17" s="158"/>
      <c r="D17" s="158"/>
      <c r="E17" s="158"/>
      <c r="F17" s="233"/>
      <c r="G17" s="158"/>
      <c r="H17" s="158"/>
      <c r="I17" s="158"/>
      <c r="J17" s="158"/>
      <c r="K17" s="158"/>
      <c r="L17" s="233"/>
      <c r="M17" s="125"/>
      <c r="N17" s="158"/>
      <c r="O17" s="35"/>
      <c r="P17" s="35"/>
      <c r="Q17" s="35"/>
      <c r="R17" s="1"/>
      <c r="S17" s="1"/>
      <c r="T17" s="28"/>
      <c r="U17" s="1"/>
      <c r="V17" s="1"/>
      <c r="W17" s="1"/>
      <c r="X17" s="1"/>
      <c r="Y17" s="19" t="s">
        <v>0</v>
      </c>
      <c r="Z17" s="14" t="s">
        <v>54</v>
      </c>
      <c r="AA17" s="15" t="str">
        <f t="shared" ca="1" si="2"/>
        <v>Data!$J4:$J210</v>
      </c>
      <c r="AB17" s="54" t="s">
        <v>0</v>
      </c>
      <c r="AC17" s="14" t="s">
        <v>152</v>
      </c>
      <c r="AD17" s="11" t="str">
        <f t="shared" ca="1" si="0"/>
        <v>Data!$Q4:$Q210</v>
      </c>
      <c r="AE17" s="52" t="s">
        <v>0</v>
      </c>
      <c r="AF17" s="14" t="s">
        <v>159</v>
      </c>
      <c r="AG17" s="66" t="str">
        <f t="shared" ca="1" si="1"/>
        <v>Data!$X4:$X210</v>
      </c>
    </row>
    <row r="18" spans="1:33" s="3" customFormat="1" ht="24.95" customHeight="1">
      <c r="A18" s="35"/>
      <c r="B18" s="148"/>
      <c r="C18" s="158"/>
      <c r="D18" s="158"/>
      <c r="E18" s="158"/>
      <c r="F18" s="233"/>
      <c r="G18" s="158"/>
      <c r="H18" s="158"/>
      <c r="I18" s="158"/>
      <c r="J18" s="158"/>
      <c r="K18" s="158"/>
      <c r="L18" s="233"/>
      <c r="M18" s="125"/>
      <c r="N18" s="158"/>
      <c r="O18" s="35"/>
      <c r="P18" s="35"/>
      <c r="Q18" s="35"/>
      <c r="R18" s="1"/>
      <c r="S18" s="1"/>
      <c r="T18" s="28"/>
      <c r="U18" s="1"/>
      <c r="V18" s="1"/>
      <c r="W18" s="1"/>
      <c r="X18" s="1"/>
      <c r="Y18" s="5"/>
      <c r="Z18" s="5"/>
      <c r="AB18" s="5"/>
      <c r="AC18" s="5"/>
      <c r="AE18" s="5"/>
      <c r="AF18" s="5"/>
    </row>
    <row r="19" spans="1:33" s="3" customFormat="1" ht="24.95" customHeight="1">
      <c r="A19" s="35"/>
      <c r="B19" s="148"/>
      <c r="C19" s="158"/>
      <c r="D19" s="158"/>
      <c r="E19" s="158"/>
      <c r="F19" s="233"/>
      <c r="G19" s="158"/>
      <c r="H19" s="158"/>
      <c r="I19" s="158"/>
      <c r="J19" s="158"/>
      <c r="K19" s="158"/>
      <c r="L19" s="233"/>
      <c r="M19" s="125"/>
      <c r="N19" s="158"/>
      <c r="O19" s="35"/>
      <c r="P19" s="35"/>
      <c r="Q19" s="35"/>
      <c r="R19" s="1"/>
      <c r="S19" s="1"/>
      <c r="T19" s="28"/>
      <c r="U19" s="1"/>
      <c r="V19" s="1"/>
      <c r="W19" s="1"/>
      <c r="X19" s="1"/>
      <c r="Y19" s="234"/>
      <c r="Z19" s="234"/>
      <c r="AB19" s="5"/>
      <c r="AC19" s="5"/>
      <c r="AE19" s="5"/>
      <c r="AF19" s="5"/>
    </row>
    <row r="20" spans="1:33" s="3" customFormat="1" ht="24.95" customHeight="1">
      <c r="A20" s="35"/>
      <c r="B20" s="148"/>
      <c r="C20" s="158"/>
      <c r="D20" s="158"/>
      <c r="E20" s="158"/>
      <c r="F20" s="233"/>
      <c r="G20" s="158"/>
      <c r="H20" s="158"/>
      <c r="I20" s="158"/>
      <c r="J20" s="158"/>
      <c r="K20" s="158"/>
      <c r="L20" s="233"/>
      <c r="M20" s="125"/>
      <c r="N20" s="158"/>
      <c r="O20" s="35"/>
      <c r="P20" s="35"/>
      <c r="Q20" s="35"/>
      <c r="R20" s="1"/>
      <c r="S20" s="1"/>
      <c r="T20" s="28"/>
      <c r="U20" s="1"/>
      <c r="V20" s="1"/>
      <c r="W20" s="1"/>
      <c r="X20" s="1"/>
      <c r="Y20" s="234"/>
      <c r="Z20" s="234"/>
      <c r="AB20" s="5"/>
      <c r="AC20" s="5"/>
      <c r="AE20" s="5"/>
      <c r="AF20" s="5"/>
    </row>
    <row r="21" spans="1:33" s="3" customFormat="1" ht="24.95" customHeight="1">
      <c r="A21" s="35"/>
      <c r="B21" s="148"/>
      <c r="C21" s="158"/>
      <c r="D21" s="158"/>
      <c r="E21" s="158"/>
      <c r="F21" s="233"/>
      <c r="G21" s="158"/>
      <c r="H21" s="158"/>
      <c r="I21" s="158"/>
      <c r="J21" s="158"/>
      <c r="K21" s="158"/>
      <c r="L21" s="233"/>
      <c r="M21" s="125"/>
      <c r="N21" s="158"/>
      <c r="O21" s="35"/>
      <c r="P21" s="35"/>
      <c r="Q21" s="35"/>
      <c r="R21" s="1"/>
      <c r="S21" s="1"/>
      <c r="T21" s="28"/>
      <c r="U21" s="1"/>
      <c r="V21" s="1"/>
      <c r="W21" s="1"/>
      <c r="X21" s="1"/>
      <c r="Y21" s="234"/>
      <c r="Z21" s="234"/>
      <c r="AB21" s="5"/>
      <c r="AC21" s="5"/>
      <c r="AE21" s="5"/>
      <c r="AF21" s="5"/>
    </row>
    <row r="22" spans="1:33" s="3" customFormat="1" ht="24.95" customHeight="1">
      <c r="A22" s="35"/>
      <c r="B22" s="148"/>
      <c r="C22" s="158"/>
      <c r="D22" s="158"/>
      <c r="E22" s="158"/>
      <c r="F22" s="233"/>
      <c r="G22" s="158"/>
      <c r="H22" s="158"/>
      <c r="I22" s="158"/>
      <c r="J22" s="158"/>
      <c r="K22" s="158"/>
      <c r="L22" s="233"/>
      <c r="M22" s="125"/>
      <c r="N22" s="158"/>
      <c r="O22" s="35"/>
      <c r="P22" s="35"/>
      <c r="Q22" s="35"/>
      <c r="R22" s="1"/>
      <c r="S22" s="1"/>
      <c r="T22" s="28"/>
      <c r="U22" s="1"/>
      <c r="V22" s="1"/>
      <c r="W22" s="1"/>
      <c r="X22" s="1"/>
      <c r="Y22" s="234"/>
      <c r="Z22" s="234"/>
      <c r="AB22" s="5"/>
      <c r="AC22" s="5"/>
      <c r="AE22" s="5"/>
      <c r="AF22" s="5"/>
    </row>
    <row r="23" spans="1:33" s="3" customFormat="1" ht="24.95" customHeight="1">
      <c r="A23" s="35"/>
      <c r="B23" s="148"/>
      <c r="C23" s="158"/>
      <c r="D23" s="158"/>
      <c r="E23" s="158"/>
      <c r="F23" s="233"/>
      <c r="G23" s="158"/>
      <c r="H23" s="158"/>
      <c r="I23" s="158"/>
      <c r="J23" s="158"/>
      <c r="K23" s="158"/>
      <c r="L23" s="233"/>
      <c r="M23" s="125"/>
      <c r="N23" s="158"/>
      <c r="O23" s="35"/>
      <c r="P23" s="35"/>
      <c r="Q23" s="35"/>
      <c r="R23" s="1"/>
      <c r="S23" s="1"/>
      <c r="T23" s="28"/>
      <c r="U23" s="1"/>
      <c r="V23" s="1"/>
      <c r="W23" s="1"/>
      <c r="X23" s="1"/>
      <c r="Y23" s="5"/>
      <c r="Z23" s="5"/>
      <c r="AB23" s="5"/>
      <c r="AC23" s="5"/>
      <c r="AE23" s="5"/>
      <c r="AF23" s="5"/>
    </row>
    <row r="24" spans="1:33" s="3" customFormat="1" ht="24.95" customHeight="1">
      <c r="A24" s="35"/>
      <c r="B24" s="148"/>
      <c r="C24" s="158"/>
      <c r="D24" s="158"/>
      <c r="E24" s="158"/>
      <c r="F24" s="233"/>
      <c r="G24" s="158"/>
      <c r="H24" s="158"/>
      <c r="I24" s="158"/>
      <c r="J24" s="158"/>
      <c r="K24" s="158"/>
      <c r="L24" s="233"/>
      <c r="M24" s="125"/>
      <c r="N24" s="158"/>
      <c r="O24" s="35"/>
      <c r="P24" s="35"/>
      <c r="Q24" s="35"/>
      <c r="R24" s="1"/>
      <c r="S24" s="1"/>
      <c r="T24" s="28"/>
      <c r="U24" s="1"/>
      <c r="V24" s="1"/>
      <c r="W24" s="1"/>
      <c r="X24" s="1"/>
      <c r="Y24" s="5"/>
      <c r="Z24" s="5"/>
      <c r="AB24" s="5"/>
      <c r="AC24" s="5"/>
      <c r="AE24" s="5"/>
      <c r="AF24" s="5"/>
    </row>
    <row r="25" spans="1:33" s="3" customFormat="1" ht="24.95" customHeight="1">
      <c r="A25" s="35"/>
      <c r="B25" s="148"/>
      <c r="C25" s="158"/>
      <c r="D25" s="158"/>
      <c r="E25" s="158"/>
      <c r="F25" s="233"/>
      <c r="G25" s="158"/>
      <c r="H25" s="158"/>
      <c r="I25" s="158"/>
      <c r="J25" s="158"/>
      <c r="K25" s="158"/>
      <c r="L25" s="233"/>
      <c r="M25" s="125"/>
      <c r="N25" s="158"/>
      <c r="O25" s="35"/>
      <c r="P25" s="35"/>
      <c r="Q25" s="35"/>
      <c r="R25" s="1"/>
      <c r="S25" s="1"/>
      <c r="T25" s="28"/>
      <c r="U25" s="1"/>
      <c r="V25" s="1"/>
      <c r="W25" s="1"/>
      <c r="X25" s="1"/>
      <c r="Y25" s="5"/>
      <c r="Z25" s="5"/>
      <c r="AB25" s="5"/>
      <c r="AC25" s="5"/>
      <c r="AE25" s="5"/>
      <c r="AF25" s="5"/>
    </row>
    <row r="26" spans="1:33" s="3" customFormat="1" ht="24.95" hidden="1" customHeight="1">
      <c r="A26" s="35"/>
      <c r="B26" s="148"/>
      <c r="C26" s="158"/>
      <c r="D26" s="158"/>
      <c r="E26" s="158"/>
      <c r="F26" s="233"/>
      <c r="G26" s="158"/>
      <c r="H26" s="158"/>
      <c r="I26" s="158"/>
      <c r="J26" s="158"/>
      <c r="K26" s="158"/>
      <c r="L26" s="233"/>
      <c r="M26" s="125"/>
      <c r="N26" s="158"/>
      <c r="O26" s="35"/>
      <c r="P26" s="35"/>
      <c r="Q26" s="35"/>
      <c r="R26" s="1"/>
      <c r="S26" s="1"/>
      <c r="T26" s="28"/>
      <c r="U26" s="1"/>
      <c r="V26" s="1"/>
      <c r="W26" s="1"/>
      <c r="X26" s="1"/>
      <c r="Y26" s="5"/>
      <c r="Z26" s="5"/>
      <c r="AB26" s="5"/>
      <c r="AC26" s="5"/>
      <c r="AE26" s="5"/>
      <c r="AF26" s="5"/>
    </row>
    <row r="27" spans="1:33" s="3" customFormat="1" ht="24.95" hidden="1" customHeight="1">
      <c r="A27" s="35"/>
      <c r="B27" s="148"/>
      <c r="C27" s="158"/>
      <c r="D27" s="158"/>
      <c r="E27" s="158"/>
      <c r="F27" s="233"/>
      <c r="G27" s="158"/>
      <c r="H27" s="158"/>
      <c r="I27" s="158"/>
      <c r="J27" s="158"/>
      <c r="K27" s="158"/>
      <c r="L27" s="233"/>
      <c r="M27" s="125"/>
      <c r="N27" s="158"/>
      <c r="O27" s="35"/>
      <c r="P27" s="35"/>
      <c r="Q27" s="35"/>
      <c r="R27" s="1"/>
      <c r="S27" s="1"/>
      <c r="T27" s="28"/>
      <c r="U27" s="1"/>
      <c r="V27" s="1"/>
      <c r="W27" s="1"/>
      <c r="X27" s="1"/>
      <c r="Y27" s="5"/>
      <c r="Z27" s="5"/>
      <c r="AB27" s="5"/>
      <c r="AC27" s="5"/>
      <c r="AE27" s="5"/>
      <c r="AF27" s="5"/>
    </row>
    <row r="28" spans="1:33" s="3" customFormat="1" ht="24.95" hidden="1" customHeight="1">
      <c r="A28" s="35"/>
      <c r="B28" s="148"/>
      <c r="C28" s="158"/>
      <c r="D28" s="158"/>
      <c r="E28" s="158"/>
      <c r="F28" s="233"/>
      <c r="G28" s="158"/>
      <c r="H28" s="158"/>
      <c r="I28" s="158"/>
      <c r="J28" s="158"/>
      <c r="K28" s="158"/>
      <c r="L28" s="233"/>
      <c r="M28" s="125"/>
      <c r="N28" s="158"/>
      <c r="O28" s="35"/>
      <c r="P28" s="35"/>
      <c r="Q28" s="35"/>
      <c r="R28" s="1"/>
      <c r="S28" s="1"/>
      <c r="T28" s="28"/>
      <c r="U28" s="1"/>
      <c r="V28" s="1"/>
      <c r="W28" s="1"/>
      <c r="X28" s="1"/>
      <c r="Y28" s="5"/>
      <c r="Z28" s="5"/>
      <c r="AB28" s="5"/>
      <c r="AC28" s="5"/>
      <c r="AE28" s="5"/>
      <c r="AF28" s="5"/>
    </row>
    <row r="29" spans="1:33" s="3" customFormat="1" ht="24.95" hidden="1" customHeight="1">
      <c r="A29" s="35"/>
      <c r="B29" s="148"/>
      <c r="C29" s="158"/>
      <c r="D29" s="158"/>
      <c r="E29" s="158"/>
      <c r="F29" s="233"/>
      <c r="G29" s="158"/>
      <c r="H29" s="158"/>
      <c r="I29" s="158"/>
      <c r="J29" s="158"/>
      <c r="K29" s="158"/>
      <c r="L29" s="233"/>
      <c r="M29" s="125"/>
      <c r="N29" s="158"/>
      <c r="O29" s="35"/>
      <c r="P29" s="35"/>
      <c r="Q29" s="35"/>
      <c r="R29" s="1"/>
      <c r="S29" s="1"/>
      <c r="T29" s="28"/>
      <c r="U29" s="1"/>
      <c r="V29" s="1"/>
      <c r="W29" s="1"/>
      <c r="X29" s="1"/>
      <c r="Y29" s="5"/>
      <c r="Z29" s="5"/>
      <c r="AB29" s="5"/>
      <c r="AC29" s="5"/>
      <c r="AE29" s="5"/>
      <c r="AF29" s="5"/>
    </row>
    <row r="30" spans="1:33" s="3" customFormat="1" ht="24.95" hidden="1" customHeight="1">
      <c r="A30" s="35"/>
      <c r="B30" s="148"/>
      <c r="C30" s="158"/>
      <c r="D30" s="158"/>
      <c r="E30" s="158"/>
      <c r="F30" s="233"/>
      <c r="G30" s="158"/>
      <c r="H30" s="158"/>
      <c r="I30" s="158"/>
      <c r="J30" s="158"/>
      <c r="K30" s="158"/>
      <c r="L30" s="233"/>
      <c r="M30" s="125"/>
      <c r="N30" s="158"/>
      <c r="O30" s="35"/>
      <c r="P30" s="35"/>
      <c r="Q30" s="35"/>
      <c r="R30" s="1"/>
      <c r="S30" s="1"/>
      <c r="T30" s="28"/>
      <c r="U30" s="1"/>
      <c r="V30" s="1"/>
      <c r="W30" s="1"/>
      <c r="X30" s="1"/>
      <c r="Y30" s="5"/>
      <c r="Z30" s="5"/>
      <c r="AB30" s="5"/>
      <c r="AC30" s="5"/>
      <c r="AE30" s="5"/>
      <c r="AF30" s="5"/>
    </row>
    <row r="31" spans="1:33" s="3" customFormat="1" ht="24.95" hidden="1" customHeight="1">
      <c r="A31" s="35"/>
      <c r="B31" s="148"/>
      <c r="C31" s="158"/>
      <c r="D31" s="158"/>
      <c r="E31" s="158"/>
      <c r="F31" s="233"/>
      <c r="G31" s="158"/>
      <c r="H31" s="158"/>
      <c r="I31" s="158"/>
      <c r="J31" s="158"/>
      <c r="K31" s="158"/>
      <c r="L31" s="233"/>
      <c r="M31" s="125"/>
      <c r="N31" s="158"/>
      <c r="O31" s="35"/>
      <c r="P31" s="35"/>
      <c r="Q31" s="35"/>
      <c r="R31" s="1"/>
      <c r="S31" s="1"/>
      <c r="T31" s="28"/>
      <c r="U31" s="1"/>
      <c r="V31" s="1"/>
      <c r="W31" s="1"/>
      <c r="X31" s="1"/>
      <c r="Y31" s="5"/>
      <c r="Z31" s="5"/>
      <c r="AB31" s="5"/>
      <c r="AC31" s="5"/>
      <c r="AE31" s="5"/>
      <c r="AF31" s="5"/>
    </row>
    <row r="32" spans="1:33" s="3" customFormat="1" ht="24.95" hidden="1" customHeight="1">
      <c r="A32" s="35"/>
      <c r="B32" s="148"/>
      <c r="C32" s="158"/>
      <c r="D32" s="158"/>
      <c r="E32" s="158"/>
      <c r="F32" s="233"/>
      <c r="G32" s="158"/>
      <c r="H32" s="158"/>
      <c r="I32" s="158"/>
      <c r="J32" s="158"/>
      <c r="K32" s="158"/>
      <c r="L32" s="233"/>
      <c r="M32" s="125"/>
      <c r="N32" s="158"/>
      <c r="O32" s="35"/>
      <c r="P32" s="35"/>
      <c r="Q32" s="35"/>
      <c r="R32" s="1"/>
      <c r="S32" s="1"/>
      <c r="T32" s="28"/>
      <c r="U32" s="1"/>
      <c r="V32" s="1"/>
      <c r="W32" s="1"/>
      <c r="X32" s="1"/>
      <c r="Y32" s="5"/>
      <c r="Z32" s="5"/>
      <c r="AB32" s="5"/>
      <c r="AC32" s="5"/>
      <c r="AE32" s="5"/>
      <c r="AF32" s="5"/>
    </row>
    <row r="33" spans="1:51" ht="24.95" hidden="1" customHeight="1">
      <c r="A33" s="35"/>
      <c r="B33" s="148"/>
      <c r="C33" s="158"/>
      <c r="D33" s="158"/>
      <c r="E33" s="158"/>
      <c r="F33" s="233"/>
      <c r="G33" s="158"/>
      <c r="H33" s="158"/>
      <c r="I33" s="158"/>
      <c r="J33" s="158"/>
      <c r="K33" s="158"/>
      <c r="L33" s="233"/>
      <c r="M33" s="125"/>
      <c r="N33" s="158"/>
      <c r="O33" s="35"/>
      <c r="P33" s="35"/>
      <c r="Q33" s="35"/>
      <c r="Z33" s="7"/>
      <c r="AC33" s="5"/>
      <c r="AD33" s="5"/>
      <c r="AG33" s="5"/>
      <c r="AH33" s="5"/>
      <c r="AK33" s="5"/>
    </row>
    <row r="34" spans="1:51" ht="24.95" hidden="1" customHeight="1">
      <c r="A34" s="35"/>
      <c r="B34" s="148"/>
      <c r="C34" s="158"/>
      <c r="D34" s="158"/>
      <c r="E34" s="158"/>
      <c r="F34" s="233"/>
      <c r="G34" s="158"/>
      <c r="H34" s="158"/>
      <c r="I34" s="158"/>
      <c r="J34" s="158"/>
      <c r="K34" s="158"/>
      <c r="L34" s="233"/>
      <c r="M34" s="125"/>
      <c r="N34" s="158"/>
      <c r="O34" s="35"/>
      <c r="P34" s="35"/>
      <c r="Q34" s="35"/>
      <c r="X34" s="99" t="s">
        <v>200</v>
      </c>
      <c r="AH34" s="5"/>
      <c r="AK34" s="5"/>
    </row>
    <row r="35" spans="1:51" ht="20.100000000000001" customHeight="1">
      <c r="A35" s="35"/>
      <c r="B35" s="151">
        <f>LEN($B$15)+LEN($B$16)+LEN($B$17)+LEN($B$18)+LEN($B$19)+LEN($B$20)+LEN($B$21)+LEN($B$22)+LEN($B$23)+LEN($B$24)+LEN($B$25)+LEN($B$26)+LEN($B$27)+LEN($B$28)+LEN($B$29)+LEN($B$30)+LEN($B$31)+LEN($B$32)+LEN($B$33)+LEN($B$34)</f>
        <v>6</v>
      </c>
      <c r="C35" s="35"/>
      <c r="D35" s="35"/>
      <c r="E35" s="35"/>
      <c r="F35" s="35"/>
      <c r="G35" s="35"/>
      <c r="H35" s="35"/>
      <c r="I35" s="35"/>
      <c r="J35" s="35"/>
      <c r="K35" s="35"/>
      <c r="L35" s="161"/>
      <c r="M35" s="35"/>
      <c r="N35" s="35"/>
      <c r="O35" s="35"/>
      <c r="P35" s="35"/>
      <c r="Q35" s="35"/>
      <c r="T35" s="39"/>
      <c r="Y35" s="115" t="s">
        <v>21</v>
      </c>
      <c r="Z35" s="45" t="s">
        <v>161</v>
      </c>
      <c r="AA35" s="45" t="s">
        <v>112</v>
      </c>
      <c r="AB35" s="45" t="s">
        <v>113</v>
      </c>
      <c r="AC35" s="45" t="s">
        <v>114</v>
      </c>
      <c r="AD35" s="45" t="s">
        <v>115</v>
      </c>
      <c r="AE35" s="45" t="s">
        <v>116</v>
      </c>
      <c r="AF35" s="45" t="s">
        <v>117</v>
      </c>
      <c r="AG35" s="45" t="s">
        <v>118</v>
      </c>
      <c r="AH35" s="45" t="s">
        <v>119</v>
      </c>
      <c r="AI35" s="45" t="s">
        <v>120</v>
      </c>
      <c r="AJ35" s="45" t="s">
        <v>121</v>
      </c>
      <c r="AK35" s="45" t="s">
        <v>122</v>
      </c>
      <c r="AL35" s="45" t="s">
        <v>123</v>
      </c>
      <c r="AM35" s="45" t="s">
        <v>124</v>
      </c>
      <c r="AN35" s="45" t="s">
        <v>125</v>
      </c>
      <c r="AO35" s="46" t="s">
        <v>126</v>
      </c>
      <c r="AP35" s="46" t="s">
        <v>127</v>
      </c>
      <c r="AQ35" s="46" t="s">
        <v>128</v>
      </c>
      <c r="AR35" s="46" t="s">
        <v>129</v>
      </c>
      <c r="AS35" s="46" t="s">
        <v>130</v>
      </c>
      <c r="AT35" s="46" t="s">
        <v>131</v>
      </c>
      <c r="AU35" s="46" t="s">
        <v>132</v>
      </c>
      <c r="AV35" s="46" t="s">
        <v>133</v>
      </c>
      <c r="AW35" s="46" t="s">
        <v>134</v>
      </c>
      <c r="AX35" s="46" t="s">
        <v>135</v>
      </c>
      <c r="AY35" s="46" t="s">
        <v>136</v>
      </c>
    </row>
    <row r="36" spans="1:51" ht="20.100000000000001" customHeight="1">
      <c r="A36" s="35"/>
      <c r="B36" s="134" t="s">
        <v>245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T36" s="41"/>
      <c r="W36" s="32"/>
      <c r="X36" s="32"/>
      <c r="Z36" s="36" t="s">
        <v>1</v>
      </c>
      <c r="AA36" s="36" t="s">
        <v>2</v>
      </c>
      <c r="AB36" s="36" t="s">
        <v>3</v>
      </c>
      <c r="AC36" s="36" t="s">
        <v>4</v>
      </c>
      <c r="AD36" s="36" t="s">
        <v>5</v>
      </c>
      <c r="AE36" s="36" t="s">
        <v>6</v>
      </c>
      <c r="AF36" s="36" t="s">
        <v>7</v>
      </c>
      <c r="AG36" s="36" t="s">
        <v>8</v>
      </c>
      <c r="AH36" s="36" t="s">
        <v>9</v>
      </c>
      <c r="AI36" s="36" t="s">
        <v>10</v>
      </c>
      <c r="AJ36" s="36" t="s">
        <v>104</v>
      </c>
      <c r="AK36" s="36" t="s">
        <v>106</v>
      </c>
      <c r="AL36" s="36" t="s">
        <v>11</v>
      </c>
      <c r="AM36" s="123" t="s">
        <v>164</v>
      </c>
      <c r="AN36" s="123" t="s">
        <v>175</v>
      </c>
      <c r="AO36" s="123" t="s">
        <v>176</v>
      </c>
      <c r="AP36" s="123" t="s">
        <v>177</v>
      </c>
      <c r="AQ36" s="123" t="s">
        <v>178</v>
      </c>
      <c r="AR36" s="123" t="s">
        <v>179</v>
      </c>
      <c r="AS36" s="124" t="s">
        <v>165</v>
      </c>
      <c r="AT36" s="124" t="s">
        <v>180</v>
      </c>
      <c r="AU36" s="124" t="s">
        <v>181</v>
      </c>
      <c r="AV36" s="124" t="s">
        <v>182</v>
      </c>
      <c r="AW36" s="124" t="s">
        <v>167</v>
      </c>
      <c r="AX36" s="124" t="s">
        <v>183</v>
      </c>
      <c r="AY36" s="43" t="s">
        <v>12</v>
      </c>
    </row>
    <row r="37" spans="1:51" ht="20.100000000000001" customHeight="1">
      <c r="A37" s="35"/>
      <c r="B37" s="266"/>
      <c r="C37" s="309" t="s">
        <v>194</v>
      </c>
      <c r="D37" s="285" t="s">
        <v>195</v>
      </c>
      <c r="E37" s="259" t="s">
        <v>17</v>
      </c>
      <c r="F37" s="259" t="s">
        <v>18</v>
      </c>
      <c r="G37" s="320" t="s">
        <v>14</v>
      </c>
      <c r="H37" s="259" t="s">
        <v>13</v>
      </c>
      <c r="I37" s="259" t="s">
        <v>0</v>
      </c>
      <c r="J37" s="261" t="s">
        <v>272</v>
      </c>
      <c r="K37" s="262"/>
      <c r="L37" s="35"/>
      <c r="M37" s="35"/>
      <c r="N37" s="35"/>
      <c r="X37" s="55" t="s">
        <v>166</v>
      </c>
      <c r="Y37" s="100" t="s">
        <v>141</v>
      </c>
      <c r="Z37" s="116">
        <f t="shared" ref="Z37:AY37" ca="1" si="3">SUMPRODUCT((INDIRECT($AA$8)=$R$6) * (INDIRECT($AA$9)=Z$45) * (INDIRECT($AA$11)))</f>
        <v>874.73190251000358</v>
      </c>
      <c r="AA37" s="116">
        <f t="shared" ca="1" si="3"/>
        <v>1668.5124761894738</v>
      </c>
      <c r="AB37" s="116">
        <f t="shared" ca="1" si="3"/>
        <v>2120.5433901054316</v>
      </c>
      <c r="AC37" s="116">
        <f t="shared" ca="1" si="3"/>
        <v>841.24546887312852</v>
      </c>
      <c r="AD37" s="116">
        <f t="shared" ca="1" si="3"/>
        <v>1324.5647142956452</v>
      </c>
      <c r="AE37" s="116">
        <f t="shared" ca="1" si="3"/>
        <v>653.49069334574233</v>
      </c>
      <c r="AF37" s="116">
        <f t="shared" ca="1" si="3"/>
        <v>362.12523481274627</v>
      </c>
      <c r="AG37" s="116">
        <f t="shared" ca="1" si="3"/>
        <v>333.97787161881331</v>
      </c>
      <c r="AH37" s="116">
        <f t="shared" ca="1" si="3"/>
        <v>567.31980043890474</v>
      </c>
      <c r="AI37" s="116">
        <f t="shared" ca="1" si="3"/>
        <v>461.50580052707363</v>
      </c>
      <c r="AJ37" s="116">
        <f t="shared" ca="1" si="3"/>
        <v>1586.6361596679576</v>
      </c>
      <c r="AK37" s="116">
        <f t="shared" ca="1" si="3"/>
        <v>1883.8626943005181</v>
      </c>
      <c r="AL37" s="116">
        <f t="shared" ca="1" si="3"/>
        <v>1418.3507885818562</v>
      </c>
      <c r="AM37" s="116">
        <f t="shared" ca="1" si="3"/>
        <v>1590.3999999999999</v>
      </c>
      <c r="AN37" s="116">
        <f t="shared" ca="1" si="3"/>
        <v>2247.6999999999998</v>
      </c>
      <c r="AO37" s="116">
        <f t="shared" ca="1" si="3"/>
        <v>1483.3</v>
      </c>
      <c r="AP37" s="116">
        <f t="shared" ca="1" si="3"/>
        <v>5178.5999999999995</v>
      </c>
      <c r="AQ37" s="116">
        <f t="shared" ca="1" si="3"/>
        <v>960.4</v>
      </c>
      <c r="AR37" s="116">
        <f t="shared" ca="1" si="3"/>
        <v>716.8</v>
      </c>
      <c r="AS37" s="116">
        <f t="shared" ca="1" si="3"/>
        <v>2370.8999999999996</v>
      </c>
      <c r="AT37" s="116">
        <f t="shared" ca="1" si="3"/>
        <v>3495.7999999999997</v>
      </c>
      <c r="AU37" s="116">
        <f t="shared" ca="1" si="3"/>
        <v>2470.2999999999997</v>
      </c>
      <c r="AV37" s="116">
        <f t="shared" ca="1" si="3"/>
        <v>2580.8999999999996</v>
      </c>
      <c r="AW37" s="116">
        <f t="shared" ca="1" si="3"/>
        <v>1375.5</v>
      </c>
      <c r="AX37" s="116">
        <f t="shared" ca="1" si="3"/>
        <v>2506.6999999999998</v>
      </c>
      <c r="AY37" s="116">
        <f t="shared" ca="1" si="3"/>
        <v>0</v>
      </c>
    </row>
    <row r="38" spans="1:51" ht="20.100000000000001" customHeight="1">
      <c r="A38" s="35"/>
      <c r="B38" s="267"/>
      <c r="C38" s="286"/>
      <c r="D38" s="286"/>
      <c r="E38" s="260"/>
      <c r="F38" s="260"/>
      <c r="G38" s="321"/>
      <c r="H38" s="260"/>
      <c r="I38" s="260"/>
      <c r="J38" s="263" t="s">
        <v>233</v>
      </c>
      <c r="K38" s="264"/>
      <c r="L38" s="35"/>
      <c r="M38" s="35"/>
      <c r="N38" s="35"/>
      <c r="Q38" s="194"/>
      <c r="R38" s="195" t="s">
        <v>263</v>
      </c>
      <c r="S38" s="195"/>
      <c r="T38" s="195" t="s">
        <v>264</v>
      </c>
      <c r="X38" s="121" t="s">
        <v>201</v>
      </c>
      <c r="Y38" s="101" t="s">
        <v>142</v>
      </c>
      <c r="Z38" s="117">
        <f t="shared" ref="Z38:AY38" ca="1" si="4">SUMPRODUCT((INDIRECT($AA$8)=$R$6) * (INDIRECT($AA$9)=Z$45) * (INDIRECT($AA$12)))</f>
        <v>40.145143688614034</v>
      </c>
      <c r="AA38" s="117">
        <f t="shared" ca="1" si="4"/>
        <v>74.505004156975815</v>
      </c>
      <c r="AB38" s="117">
        <f t="shared" ca="1" si="4"/>
        <v>107.0079870235198</v>
      </c>
      <c r="AC38" s="117">
        <f t="shared" ca="1" si="4"/>
        <v>120.74310041683957</v>
      </c>
      <c r="AD38" s="117">
        <f t="shared" ca="1" si="4"/>
        <v>100.11059683554966</v>
      </c>
      <c r="AE38" s="117">
        <f t="shared" ca="1" si="4"/>
        <v>85.690437412750143</v>
      </c>
      <c r="AF38" s="117">
        <f t="shared" ca="1" si="4"/>
        <v>66.46570470110791</v>
      </c>
      <c r="AG38" s="117">
        <f t="shared" ca="1" si="4"/>
        <v>54.750673327902369</v>
      </c>
      <c r="AH38" s="117">
        <f t="shared" ca="1" si="4"/>
        <v>68.619698820578833</v>
      </c>
      <c r="AI38" s="117">
        <f t="shared" ca="1" si="4"/>
        <v>77.641752927432279</v>
      </c>
      <c r="AJ38" s="117">
        <f t="shared" ca="1" si="4"/>
        <v>84.942258943890494</v>
      </c>
      <c r="AK38" s="117">
        <f t="shared" ca="1" si="4"/>
        <v>91.814119170984455</v>
      </c>
      <c r="AL38" s="117">
        <f t="shared" ca="1" si="4"/>
        <v>49.337949687174131</v>
      </c>
      <c r="AM38" s="117">
        <f t="shared" ca="1" si="4"/>
        <v>100.77</v>
      </c>
      <c r="AN38" s="117">
        <f t="shared" ca="1" si="4"/>
        <v>102.14999999999999</v>
      </c>
      <c r="AO38" s="117">
        <f t="shared" ca="1" si="4"/>
        <v>109.58999999999999</v>
      </c>
      <c r="AP38" s="117">
        <f t="shared" ca="1" si="4"/>
        <v>112.47</v>
      </c>
      <c r="AQ38" s="117">
        <f t="shared" ca="1" si="4"/>
        <v>93.509999999999991</v>
      </c>
      <c r="AR38" s="117">
        <f t="shared" ca="1" si="4"/>
        <v>88.649999999999991</v>
      </c>
      <c r="AS38" s="117">
        <f t="shared" ca="1" si="4"/>
        <v>87.089999999999989</v>
      </c>
      <c r="AT38" s="117">
        <f t="shared" ca="1" si="4"/>
        <v>138.44999999999999</v>
      </c>
      <c r="AU38" s="117">
        <f t="shared" ca="1" si="4"/>
        <v>109.58999999999999</v>
      </c>
      <c r="AV38" s="117">
        <f t="shared" ca="1" si="4"/>
        <v>106.71</v>
      </c>
      <c r="AW38" s="117">
        <f t="shared" ca="1" si="4"/>
        <v>93.86999999999999</v>
      </c>
      <c r="AX38" s="117">
        <f t="shared" ca="1" si="4"/>
        <v>89.07</v>
      </c>
      <c r="AY38" s="117">
        <f t="shared" ca="1" si="4"/>
        <v>0</v>
      </c>
    </row>
    <row r="39" spans="1:51" ht="24.95" customHeight="1">
      <c r="A39" s="35"/>
      <c r="B39" s="80" t="s">
        <v>275</v>
      </c>
      <c r="C39" s="189">
        <f ca="1">IF($B$45&gt;0,L205,"")</f>
        <v>104.96782830120041</v>
      </c>
      <c r="D39" s="189">
        <f t="shared" ref="D39:I39" ca="1" si="5">IF($B$45&gt;0,M205,"")</f>
        <v>8.0290287377228076</v>
      </c>
      <c r="E39" s="189">
        <f t="shared" ca="1" si="5"/>
        <v>26.128410331029468</v>
      </c>
      <c r="F39" s="189">
        <f t="shared" ca="1" si="5"/>
        <v>26.195562022553656</v>
      </c>
      <c r="G39" s="231"/>
      <c r="H39" s="189">
        <f t="shared" si="5"/>
        <v>0</v>
      </c>
      <c r="I39" s="189">
        <f t="shared" ca="1" si="5"/>
        <v>73.646271371407778</v>
      </c>
      <c r="J39" s="223">
        <f ca="1">IF($B$35&gt;0,SUM(C39:H39),"")</f>
        <v>165.32082939250634</v>
      </c>
      <c r="K39" s="224"/>
      <c r="L39" s="184"/>
      <c r="M39" s="35"/>
      <c r="N39" s="35"/>
      <c r="Q39" s="194" t="s">
        <v>262</v>
      </c>
      <c r="R39" s="196">
        <f ca="1">J39</f>
        <v>165.32082939250634</v>
      </c>
      <c r="S39" s="195"/>
      <c r="T39" s="197">
        <f ca="1">IFERROR(J39*$R$43,0)</f>
        <v>8.1007206402328116</v>
      </c>
      <c r="X39" s="122" t="s">
        <v>202</v>
      </c>
      <c r="Y39" s="101" t="s">
        <v>143</v>
      </c>
      <c r="Z39" s="117">
        <f t="shared" ref="Z39:AY39" ca="1" si="6">SUMPRODUCT((INDIRECT($AA$8)=$R$6) * (INDIRECT($AA$9)=Z$45) * (INDIRECT($AA$13)))</f>
        <v>435.47350551715778</v>
      </c>
      <c r="AA39" s="117">
        <f t="shared" ca="1" si="6"/>
        <v>478.94206543816631</v>
      </c>
      <c r="AB39" s="117">
        <f t="shared" ca="1" si="6"/>
        <v>541.85643795620501</v>
      </c>
      <c r="AC39" s="117">
        <f t="shared" ca="1" si="6"/>
        <v>457.5468324366563</v>
      </c>
      <c r="AD39" s="117">
        <f t="shared" ca="1" si="6"/>
        <v>460.3192459351788</v>
      </c>
      <c r="AE39" s="117">
        <f t="shared" ca="1" si="6"/>
        <v>329.38750581665897</v>
      </c>
      <c r="AF39" s="117">
        <f t="shared" ca="1" si="6"/>
        <v>187.85105845194457</v>
      </c>
      <c r="AG39" s="117">
        <f t="shared" ca="1" si="6"/>
        <v>211.97285906665118</v>
      </c>
      <c r="AH39" s="117">
        <f t="shared" ca="1" si="6"/>
        <v>285.18646962801211</v>
      </c>
      <c r="AI39" s="117">
        <f t="shared" ca="1" si="6"/>
        <v>154.00388513054571</v>
      </c>
      <c r="AJ39" s="117">
        <f t="shared" ca="1" si="6"/>
        <v>638.8311662896906</v>
      </c>
      <c r="AK39" s="117">
        <f t="shared" ca="1" si="6"/>
        <v>726.70207253885997</v>
      </c>
      <c r="AL39" s="117">
        <f t="shared" ca="1" si="6"/>
        <v>780.8330943691343</v>
      </c>
      <c r="AM39" s="117">
        <f t="shared" ca="1" si="6"/>
        <v>593</v>
      </c>
      <c r="AN39" s="117">
        <f t="shared" ca="1" si="6"/>
        <v>375.00000000000006</v>
      </c>
      <c r="AO39" s="117">
        <f t="shared" ca="1" si="6"/>
        <v>659.2</v>
      </c>
      <c r="AP39" s="117">
        <f t="shared" ca="1" si="6"/>
        <v>230.60000000000002</v>
      </c>
      <c r="AQ39" s="117">
        <f t="shared" ca="1" si="6"/>
        <v>462.40000000000003</v>
      </c>
      <c r="AR39" s="117">
        <f t="shared" ca="1" si="6"/>
        <v>266.40000000000003</v>
      </c>
      <c r="AS39" s="117">
        <f t="shared" ca="1" si="6"/>
        <v>265</v>
      </c>
      <c r="AT39" s="117">
        <f t="shared" ca="1" si="6"/>
        <v>1368</v>
      </c>
      <c r="AU39" s="117">
        <f t="shared" ca="1" si="6"/>
        <v>798</v>
      </c>
      <c r="AV39" s="117">
        <f t="shared" ca="1" si="6"/>
        <v>1019</v>
      </c>
      <c r="AW39" s="117">
        <f t="shared" ca="1" si="6"/>
        <v>303.39999999999998</v>
      </c>
      <c r="AX39" s="117">
        <f t="shared" ca="1" si="6"/>
        <v>217.20000000000002</v>
      </c>
      <c r="AY39" s="117">
        <f t="shared" ca="1" si="6"/>
        <v>158</v>
      </c>
    </row>
    <row r="40" spans="1:51" ht="24.95" customHeight="1">
      <c r="A40" s="35"/>
      <c r="B40" s="80" t="s">
        <v>274</v>
      </c>
      <c r="C40" s="81">
        <f ca="1">IF($B$45&gt;0,C$205,"")</f>
        <v>174.94638050200072</v>
      </c>
      <c r="D40" s="81">
        <f t="shared" ref="D40:I40" ca="1" si="7">IF($B$45&gt;0,D$205,"")</f>
        <v>8.0290287377228076</v>
      </c>
      <c r="E40" s="81">
        <f t="shared" ca="1" si="7"/>
        <v>87.094701103431547</v>
      </c>
      <c r="F40" s="81">
        <f t="shared" ca="1" si="7"/>
        <v>17.463708015035774</v>
      </c>
      <c r="G40" s="232"/>
      <c r="H40" s="81">
        <f t="shared" ca="1" si="7"/>
        <v>0</v>
      </c>
      <c r="I40" s="81">
        <f t="shared" ca="1" si="7"/>
        <v>73.646271371407778</v>
      </c>
      <c r="J40" s="223">
        <f ca="1">IF($B$35&gt;0,K$205,"")</f>
        <v>287.5338183581909</v>
      </c>
      <c r="K40" s="224"/>
      <c r="L40" s="184"/>
      <c r="M40" s="35"/>
      <c r="N40" s="35"/>
      <c r="O40" s="190"/>
      <c r="P40" s="35"/>
      <c r="Q40" s="194" t="s">
        <v>261</v>
      </c>
      <c r="R40" s="196">
        <f ca="1">J40</f>
        <v>287.5338183581909</v>
      </c>
      <c r="S40" s="195"/>
      <c r="T40" s="197">
        <f ca="1">IFERROR(J40*$R$43,0)</f>
        <v>14.089157099551354</v>
      </c>
      <c r="W40" s="32"/>
      <c r="X40" s="56"/>
      <c r="Y40" s="101" t="s">
        <v>144</v>
      </c>
      <c r="Z40" s="117">
        <f t="shared" ref="Z40:AY40" ca="1" si="8">SUMPRODUCT((INDIRECT($AA$8)=$R$6) * (INDIRECT($AA$9)=Z$45) * (INDIRECT($AA$14)))</f>
        <v>87.318540075178859</v>
      </c>
      <c r="AA40" s="117">
        <f t="shared" ca="1" si="8"/>
        <v>603.13762220982733</v>
      </c>
      <c r="AB40" s="117">
        <f t="shared" ca="1" si="8"/>
        <v>242.90026926196467</v>
      </c>
      <c r="AC40" s="117">
        <f t="shared" ca="1" si="8"/>
        <v>361.80991766376707</v>
      </c>
      <c r="AD40" s="117">
        <f t="shared" ca="1" si="8"/>
        <v>498.06749370122685</v>
      </c>
      <c r="AE40" s="117">
        <f t="shared" ca="1" si="8"/>
        <v>173.95067473243375</v>
      </c>
      <c r="AF40" s="117">
        <f t="shared" ca="1" si="8"/>
        <v>99.917752349138496</v>
      </c>
      <c r="AG40" s="117">
        <f t="shared" ca="1" si="8"/>
        <v>36.45621706096528</v>
      </c>
      <c r="AH40" s="117">
        <f t="shared" ca="1" si="8"/>
        <v>204.54830654140952</v>
      </c>
      <c r="AI40" s="117">
        <f t="shared" ca="1" si="8"/>
        <v>79.900290705572303</v>
      </c>
      <c r="AJ40" s="117">
        <f t="shared" ca="1" si="8"/>
        <v>72.996072470429738</v>
      </c>
      <c r="AK40" s="117">
        <f t="shared" ca="1" si="8"/>
        <v>131.94715025906734</v>
      </c>
      <c r="AL40" s="117">
        <f t="shared" ca="1" si="8"/>
        <v>2101.0469890510949</v>
      </c>
      <c r="AM40" s="117">
        <f t="shared" ca="1" si="8"/>
        <v>156.10000000000002</v>
      </c>
      <c r="AN40" s="117">
        <f t="shared" ca="1" si="8"/>
        <v>126.80000000000001</v>
      </c>
      <c r="AO40" s="117">
        <f t="shared" ca="1" si="8"/>
        <v>306.05000000000007</v>
      </c>
      <c r="AP40" s="117">
        <f t="shared" ca="1" si="8"/>
        <v>108.75</v>
      </c>
      <c r="AQ40" s="117">
        <f t="shared" ca="1" si="8"/>
        <v>115.15</v>
      </c>
      <c r="AR40" s="117">
        <f t="shared" ca="1" si="8"/>
        <v>115.15</v>
      </c>
      <c r="AS40" s="117">
        <f t="shared" ca="1" si="8"/>
        <v>112.35000000000001</v>
      </c>
      <c r="AT40" s="117">
        <f t="shared" ca="1" si="8"/>
        <v>137.15</v>
      </c>
      <c r="AU40" s="117">
        <f t="shared" ca="1" si="8"/>
        <v>108.75</v>
      </c>
      <c r="AV40" s="117">
        <f t="shared" ca="1" si="8"/>
        <v>146.75</v>
      </c>
      <c r="AW40" s="117">
        <f t="shared" ca="1" si="8"/>
        <v>108.35000000000001</v>
      </c>
      <c r="AX40" s="117">
        <f t="shared" ca="1" si="8"/>
        <v>112.35000000000001</v>
      </c>
      <c r="AY40" s="117">
        <f t="shared" ca="1" si="8"/>
        <v>0</v>
      </c>
    </row>
    <row r="41" spans="1:51" s="134" customFormat="1" ht="88.5" customHeight="1">
      <c r="A41" s="135"/>
      <c r="B41" s="310" t="s">
        <v>292</v>
      </c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135"/>
      <c r="P41" s="135"/>
      <c r="Q41" s="135"/>
      <c r="S41" s="135"/>
      <c r="T41" s="200"/>
      <c r="W41" s="201"/>
      <c r="X41" s="122"/>
      <c r="Y41" s="202" t="s">
        <v>145</v>
      </c>
      <c r="Z41" s="203">
        <f t="shared" ref="Z41:AY41" ca="1" si="9">SUMPRODUCT((INDIRECT($AA$8)=$R$6) * (INDIRECT($AA$9)=Z$45) * (INDIRECT($AA$15)))</f>
        <v>18.059004486479932</v>
      </c>
      <c r="AA41" s="203">
        <f t="shared" ca="1" si="9"/>
        <v>29.446209364245803</v>
      </c>
      <c r="AB41" s="203">
        <f t="shared" ca="1" si="9"/>
        <v>30.88882332522304</v>
      </c>
      <c r="AC41" s="203">
        <f t="shared" ca="1" si="9"/>
        <v>19.347396366318314</v>
      </c>
      <c r="AD41" s="203">
        <f t="shared" ca="1" si="9"/>
        <v>25.011654333985504</v>
      </c>
      <c r="AE41" s="203">
        <f t="shared" ca="1" si="9"/>
        <v>15.34281177291764</v>
      </c>
      <c r="AF41" s="203">
        <f t="shared" ca="1" si="9"/>
        <v>7.3803809779938252</v>
      </c>
      <c r="AG41" s="203">
        <f t="shared" ca="1" si="9"/>
        <v>6.631660335167668</v>
      </c>
      <c r="AH41" s="203">
        <f t="shared" ca="1" si="9"/>
        <v>13.23329681199529</v>
      </c>
      <c r="AI41" s="203">
        <f t="shared" ca="1" si="9"/>
        <v>7.7305172929062396</v>
      </c>
      <c r="AJ41" s="203">
        <f t="shared" ca="1" si="9"/>
        <v>36.47563923615693</v>
      </c>
      <c r="AK41" s="203">
        <f t="shared" ca="1" si="9"/>
        <v>43.302275906735751</v>
      </c>
      <c r="AL41" s="203">
        <f t="shared" ca="1" si="9"/>
        <v>50.615387122002083</v>
      </c>
      <c r="AM41" s="203">
        <f t="shared" ca="1" si="9"/>
        <v>26.706700000000001</v>
      </c>
      <c r="AN41" s="203">
        <f t="shared" ca="1" si="9"/>
        <v>28.516500000000001</v>
      </c>
      <c r="AO41" s="203">
        <f t="shared" ca="1" si="9"/>
        <v>25.581400000000002</v>
      </c>
      <c r="AP41" s="203">
        <f t="shared" ca="1" si="9"/>
        <v>56.304200000000002</v>
      </c>
      <c r="AQ41" s="203">
        <f t="shared" ca="1" si="9"/>
        <v>17.034600000000001</v>
      </c>
      <c r="AR41" s="203">
        <f t="shared" ca="1" si="9"/>
        <v>11.870000000000001</v>
      </c>
      <c r="AS41" s="203">
        <f t="shared" ca="1" si="9"/>
        <v>28.353399999999997</v>
      </c>
      <c r="AT41" s="203">
        <f t="shared" ca="1" si="9"/>
        <v>53.723999999999997</v>
      </c>
      <c r="AU41" s="203">
        <f t="shared" ca="1" si="9"/>
        <v>39.316400000000002</v>
      </c>
      <c r="AV41" s="203">
        <f t="shared" ca="1" si="9"/>
        <v>69.923599999999993</v>
      </c>
      <c r="AW41" s="203">
        <f t="shared" ca="1" si="9"/>
        <v>21.411200000000001</v>
      </c>
      <c r="AX41" s="203">
        <f t="shared" ca="1" si="9"/>
        <v>29.253199999999996</v>
      </c>
      <c r="AY41" s="203">
        <f t="shared" ca="1" si="9"/>
        <v>0</v>
      </c>
    </row>
    <row r="42" spans="1:51" ht="20.100000000000001" hidden="1" customHeight="1" thickBot="1">
      <c r="A42" s="72" t="s">
        <v>192</v>
      </c>
      <c r="B42" s="208" t="s">
        <v>255</v>
      </c>
      <c r="K42" s="207"/>
      <c r="L42" s="207"/>
      <c r="M42" s="207"/>
      <c r="N42" s="209"/>
      <c r="O42" s="35"/>
      <c r="P42" s="35"/>
      <c r="Q42" s="35"/>
      <c r="T42" s="41"/>
      <c r="W42" s="32"/>
      <c r="X42" s="32"/>
      <c r="Z42" s="36" t="s">
        <v>1</v>
      </c>
      <c r="AA42" s="36" t="s">
        <v>2</v>
      </c>
      <c r="AB42" s="36" t="s">
        <v>3</v>
      </c>
      <c r="AC42" s="36" t="s">
        <v>4</v>
      </c>
      <c r="AD42" s="36" t="s">
        <v>5</v>
      </c>
      <c r="AE42" s="36" t="s">
        <v>6</v>
      </c>
      <c r="AF42" s="36" t="s">
        <v>7</v>
      </c>
      <c r="AG42" s="36" t="s">
        <v>8</v>
      </c>
      <c r="AH42" s="36" t="s">
        <v>9</v>
      </c>
      <c r="AI42" s="36" t="s">
        <v>10</v>
      </c>
      <c r="AJ42" s="36" t="s">
        <v>104</v>
      </c>
      <c r="AK42" s="36" t="s">
        <v>106</v>
      </c>
      <c r="AL42" s="36" t="s">
        <v>11</v>
      </c>
      <c r="AM42" s="123" t="s">
        <v>164</v>
      </c>
      <c r="AN42" s="123" t="s">
        <v>175</v>
      </c>
      <c r="AO42" s="123" t="s">
        <v>176</v>
      </c>
      <c r="AP42" s="123" t="s">
        <v>177</v>
      </c>
      <c r="AQ42" s="123" t="s">
        <v>178</v>
      </c>
      <c r="AR42" s="123" t="s">
        <v>179</v>
      </c>
      <c r="AS42" s="124" t="s">
        <v>165</v>
      </c>
      <c r="AT42" s="124" t="s">
        <v>180</v>
      </c>
      <c r="AU42" s="124" t="s">
        <v>181</v>
      </c>
      <c r="AV42" s="124" t="s">
        <v>182</v>
      </c>
      <c r="AW42" s="124" t="s">
        <v>167</v>
      </c>
      <c r="AX42" s="124" t="s">
        <v>183</v>
      </c>
      <c r="AY42" s="43" t="s">
        <v>12</v>
      </c>
    </row>
    <row r="43" spans="1:51" ht="24.75" hidden="1" customHeight="1" thickBot="1">
      <c r="A43" s="207"/>
      <c r="B43" s="322" t="s">
        <v>253</v>
      </c>
      <c r="C43" s="322"/>
      <c r="D43" s="322"/>
      <c r="E43" s="322"/>
      <c r="F43" s="322"/>
      <c r="G43" s="216"/>
      <c r="H43" s="216"/>
      <c r="I43" s="216"/>
      <c r="J43" s="216"/>
      <c r="K43" s="216"/>
      <c r="L43" s="216"/>
      <c r="M43" s="216"/>
      <c r="N43" s="216"/>
      <c r="O43" s="237"/>
      <c r="P43" s="237"/>
      <c r="Q43" s="35"/>
      <c r="R43" s="198">
        <v>4.9000000000000002E-2</v>
      </c>
      <c r="S43" s="35" t="s">
        <v>259</v>
      </c>
      <c r="T43" s="28"/>
      <c r="W43" s="32"/>
      <c r="X43" s="5"/>
      <c r="Y43" s="191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</row>
    <row r="44" spans="1:51" ht="30" hidden="1" customHeight="1">
      <c r="A44" s="207"/>
      <c r="B44" s="323">
        <f ca="1">IFERROR(ROUNDDOWN(R40-R39,0),0)</f>
        <v>122</v>
      </c>
      <c r="C44" s="323"/>
      <c r="D44" s="323"/>
      <c r="E44" s="323"/>
      <c r="F44" s="238" t="s">
        <v>254</v>
      </c>
      <c r="G44" s="216"/>
      <c r="H44" s="216"/>
      <c r="I44" s="216"/>
      <c r="J44" s="216"/>
      <c r="K44" s="216"/>
      <c r="L44" s="216"/>
      <c r="M44" s="216"/>
      <c r="N44" s="216"/>
      <c r="O44" s="237"/>
      <c r="P44" s="237"/>
      <c r="Q44" s="35"/>
      <c r="R44" s="195" t="s">
        <v>260</v>
      </c>
      <c r="S44" s="195"/>
      <c r="T44" s="28"/>
      <c r="W44" s="32"/>
      <c r="X44" s="5"/>
      <c r="Y44" s="191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</row>
    <row r="45" spans="1:51" ht="20.100000000000001" hidden="1" customHeight="1">
      <c r="A45" s="207"/>
      <c r="B45" s="239">
        <f>LEN($B$15)+LEN($B$16)+LEN($B$17)+LEN($B$33)+LEN($B$34)</f>
        <v>6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8"/>
      <c r="M45" s="217"/>
      <c r="N45" s="217"/>
      <c r="O45" s="237"/>
      <c r="P45" s="237"/>
      <c r="Q45" s="35"/>
      <c r="T45" s="39"/>
      <c r="Y45" s="115" t="s">
        <v>21</v>
      </c>
      <c r="Z45" s="45" t="s">
        <v>161</v>
      </c>
      <c r="AA45" s="45" t="s">
        <v>112</v>
      </c>
      <c r="AB45" s="45" t="s">
        <v>113</v>
      </c>
      <c r="AC45" s="45" t="s">
        <v>114</v>
      </c>
      <c r="AD45" s="45" t="s">
        <v>115</v>
      </c>
      <c r="AE45" s="45" t="s">
        <v>116</v>
      </c>
      <c r="AF45" s="45" t="s">
        <v>117</v>
      </c>
      <c r="AG45" s="45" t="s">
        <v>118</v>
      </c>
      <c r="AH45" s="45" t="s">
        <v>119</v>
      </c>
      <c r="AI45" s="45" t="s">
        <v>120</v>
      </c>
      <c r="AJ45" s="45" t="s">
        <v>121</v>
      </c>
      <c r="AK45" s="45" t="s">
        <v>122</v>
      </c>
      <c r="AL45" s="45" t="s">
        <v>123</v>
      </c>
      <c r="AM45" s="45" t="s">
        <v>124</v>
      </c>
      <c r="AN45" s="45" t="s">
        <v>125</v>
      </c>
      <c r="AO45" s="46" t="s">
        <v>126</v>
      </c>
      <c r="AP45" s="46" t="s">
        <v>127</v>
      </c>
      <c r="AQ45" s="46" t="s">
        <v>128</v>
      </c>
      <c r="AR45" s="46" t="s">
        <v>129</v>
      </c>
      <c r="AS45" s="46" t="s">
        <v>130</v>
      </c>
      <c r="AT45" s="46" t="s">
        <v>131</v>
      </c>
      <c r="AU45" s="46" t="s">
        <v>132</v>
      </c>
      <c r="AV45" s="46" t="s">
        <v>133</v>
      </c>
      <c r="AW45" s="46" t="s">
        <v>134</v>
      </c>
      <c r="AX45" s="46" t="s">
        <v>135</v>
      </c>
      <c r="AY45" s="46" t="s">
        <v>136</v>
      </c>
    </row>
    <row r="46" spans="1:51" ht="20.100000000000001" hidden="1" customHeight="1">
      <c r="A46" s="207"/>
      <c r="B46" s="240" t="s">
        <v>256</v>
      </c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37"/>
      <c r="P46" s="237"/>
      <c r="Q46" s="35"/>
      <c r="T46" s="41"/>
      <c r="W46" s="32"/>
      <c r="X46" s="32"/>
      <c r="Z46" s="36" t="s">
        <v>1</v>
      </c>
      <c r="AA46" s="36" t="s">
        <v>2</v>
      </c>
      <c r="AB46" s="36" t="s">
        <v>3</v>
      </c>
      <c r="AC46" s="36" t="s">
        <v>4</v>
      </c>
      <c r="AD46" s="36" t="s">
        <v>5</v>
      </c>
      <c r="AE46" s="36" t="s">
        <v>6</v>
      </c>
      <c r="AF46" s="36" t="s">
        <v>7</v>
      </c>
      <c r="AG46" s="36" t="s">
        <v>8</v>
      </c>
      <c r="AH46" s="36" t="s">
        <v>9</v>
      </c>
      <c r="AI46" s="36" t="s">
        <v>10</v>
      </c>
      <c r="AJ46" s="36" t="s">
        <v>104</v>
      </c>
      <c r="AK46" s="36" t="s">
        <v>106</v>
      </c>
      <c r="AL46" s="36" t="s">
        <v>11</v>
      </c>
      <c r="AM46" s="123" t="s">
        <v>164</v>
      </c>
      <c r="AN46" s="123" t="s">
        <v>175</v>
      </c>
      <c r="AO46" s="123" t="s">
        <v>176</v>
      </c>
      <c r="AP46" s="123" t="s">
        <v>177</v>
      </c>
      <c r="AQ46" s="123" t="s">
        <v>178</v>
      </c>
      <c r="AR46" s="123" t="s">
        <v>179</v>
      </c>
      <c r="AS46" s="124" t="s">
        <v>165</v>
      </c>
      <c r="AT46" s="124" t="s">
        <v>180</v>
      </c>
      <c r="AU46" s="124" t="s">
        <v>181</v>
      </c>
      <c r="AV46" s="124" t="s">
        <v>182</v>
      </c>
      <c r="AW46" s="124" t="s">
        <v>167</v>
      </c>
      <c r="AX46" s="124" t="s">
        <v>183</v>
      </c>
      <c r="AY46" s="43" t="s">
        <v>12</v>
      </c>
    </row>
    <row r="47" spans="1:51" ht="24.75" hidden="1" customHeight="1" thickBot="1">
      <c r="A47" s="207"/>
      <c r="B47" s="241" t="s">
        <v>257</v>
      </c>
      <c r="C47" s="322" t="s">
        <v>258</v>
      </c>
      <c r="D47" s="322"/>
      <c r="E47" s="322" t="s">
        <v>265</v>
      </c>
      <c r="F47" s="322"/>
      <c r="G47" s="217"/>
      <c r="H47" s="217"/>
      <c r="I47" s="217"/>
      <c r="J47" s="217"/>
      <c r="K47" s="219"/>
      <c r="L47" s="219"/>
      <c r="M47" s="220"/>
      <c r="N47" s="219"/>
      <c r="O47" s="242"/>
      <c r="P47" s="180"/>
      <c r="R47" s="193" t="s">
        <v>265</v>
      </c>
      <c r="X47" s="55" t="s">
        <v>166</v>
      </c>
      <c r="Y47" s="100" t="s">
        <v>141</v>
      </c>
      <c r="Z47" s="116">
        <f t="shared" ref="Z47:AY47" ca="1" si="10">SUMPRODUCT((INDIRECT($AA$8)=$R$6) * (INDIRECT($AA$9)=Z$45) * (INDIRECT($AA$11)))</f>
        <v>874.73190251000358</v>
      </c>
      <c r="AA47" s="116">
        <f t="shared" ca="1" si="10"/>
        <v>1668.5124761894738</v>
      </c>
      <c r="AB47" s="116">
        <f t="shared" ca="1" si="10"/>
        <v>2120.5433901054316</v>
      </c>
      <c r="AC47" s="116">
        <f t="shared" ca="1" si="10"/>
        <v>841.24546887312852</v>
      </c>
      <c r="AD47" s="116">
        <f t="shared" ca="1" si="10"/>
        <v>1324.5647142956452</v>
      </c>
      <c r="AE47" s="116">
        <f t="shared" ca="1" si="10"/>
        <v>653.49069334574233</v>
      </c>
      <c r="AF47" s="116">
        <f t="shared" ca="1" si="10"/>
        <v>362.12523481274627</v>
      </c>
      <c r="AG47" s="116">
        <f t="shared" ca="1" si="10"/>
        <v>333.97787161881331</v>
      </c>
      <c r="AH47" s="116">
        <f t="shared" ca="1" si="10"/>
        <v>567.31980043890474</v>
      </c>
      <c r="AI47" s="116">
        <f t="shared" ca="1" si="10"/>
        <v>461.50580052707363</v>
      </c>
      <c r="AJ47" s="116">
        <f t="shared" ca="1" si="10"/>
        <v>1586.6361596679576</v>
      </c>
      <c r="AK47" s="116">
        <f t="shared" ca="1" si="10"/>
        <v>1883.8626943005181</v>
      </c>
      <c r="AL47" s="116">
        <f t="shared" ca="1" si="10"/>
        <v>1418.3507885818562</v>
      </c>
      <c r="AM47" s="116">
        <f t="shared" ca="1" si="10"/>
        <v>1590.3999999999999</v>
      </c>
      <c r="AN47" s="116">
        <f t="shared" ca="1" si="10"/>
        <v>2247.6999999999998</v>
      </c>
      <c r="AO47" s="116">
        <f t="shared" ca="1" si="10"/>
        <v>1483.3</v>
      </c>
      <c r="AP47" s="116">
        <f t="shared" ca="1" si="10"/>
        <v>5178.5999999999995</v>
      </c>
      <c r="AQ47" s="116">
        <f t="shared" ca="1" si="10"/>
        <v>960.4</v>
      </c>
      <c r="AR47" s="116">
        <f t="shared" ca="1" si="10"/>
        <v>716.8</v>
      </c>
      <c r="AS47" s="116">
        <f t="shared" ca="1" si="10"/>
        <v>2370.8999999999996</v>
      </c>
      <c r="AT47" s="116">
        <f t="shared" ca="1" si="10"/>
        <v>3495.7999999999997</v>
      </c>
      <c r="AU47" s="116">
        <f t="shared" ca="1" si="10"/>
        <v>2470.2999999999997</v>
      </c>
      <c r="AV47" s="116">
        <f t="shared" ca="1" si="10"/>
        <v>2580.8999999999996</v>
      </c>
      <c r="AW47" s="116">
        <f t="shared" ca="1" si="10"/>
        <v>1375.5</v>
      </c>
      <c r="AX47" s="116">
        <f t="shared" ca="1" si="10"/>
        <v>2506.6999999999998</v>
      </c>
      <c r="AY47" s="116">
        <f t="shared" ca="1" si="10"/>
        <v>0</v>
      </c>
    </row>
    <row r="48" spans="1:51" ht="24.75" hidden="1" customHeight="1" thickBot="1">
      <c r="A48" s="207"/>
      <c r="B48" s="243">
        <f ca="1">ROUNDDOWN(T40-T39,0)</f>
        <v>5</v>
      </c>
      <c r="C48" s="324">
        <f ca="1">IFERROR(ROUNDDOWN(1-(T39/T40),2),"")</f>
        <v>0.42</v>
      </c>
      <c r="D48" s="324"/>
      <c r="E48" s="325" t="str">
        <f ca="1">IF(AND(C48&gt;=R48,C48&lt;&gt;""),"達成","未達")</f>
        <v>達成</v>
      </c>
      <c r="F48" s="325"/>
      <c r="G48" s="217"/>
      <c r="H48" s="217"/>
      <c r="I48" s="217"/>
      <c r="J48" s="217"/>
      <c r="K48" s="219"/>
      <c r="L48" s="219"/>
      <c r="M48" s="220"/>
      <c r="N48" s="219"/>
      <c r="O48" s="242"/>
      <c r="P48" s="180"/>
      <c r="R48" s="199">
        <v>0.35</v>
      </c>
      <c r="X48" s="121" t="s">
        <v>201</v>
      </c>
      <c r="Y48" s="101" t="s">
        <v>142</v>
      </c>
      <c r="Z48" s="117">
        <f t="shared" ref="Z48:AY48" ca="1" si="11">SUMPRODUCT((INDIRECT($AA$8)=$R$6) * (INDIRECT($AA$9)=Z$45) * (INDIRECT($AA$12)))</f>
        <v>40.145143688614034</v>
      </c>
      <c r="AA48" s="117">
        <f t="shared" ca="1" si="11"/>
        <v>74.505004156975815</v>
      </c>
      <c r="AB48" s="117">
        <f t="shared" ca="1" si="11"/>
        <v>107.0079870235198</v>
      </c>
      <c r="AC48" s="117">
        <f t="shared" ca="1" si="11"/>
        <v>120.74310041683957</v>
      </c>
      <c r="AD48" s="117">
        <f t="shared" ca="1" si="11"/>
        <v>100.11059683554966</v>
      </c>
      <c r="AE48" s="117">
        <f t="shared" ca="1" si="11"/>
        <v>85.690437412750143</v>
      </c>
      <c r="AF48" s="117">
        <f t="shared" ca="1" si="11"/>
        <v>66.46570470110791</v>
      </c>
      <c r="AG48" s="117">
        <f t="shared" ca="1" si="11"/>
        <v>54.750673327902369</v>
      </c>
      <c r="AH48" s="117">
        <f t="shared" ca="1" si="11"/>
        <v>68.619698820578833</v>
      </c>
      <c r="AI48" s="117">
        <f t="shared" ca="1" si="11"/>
        <v>77.641752927432279</v>
      </c>
      <c r="AJ48" s="117">
        <f t="shared" ca="1" si="11"/>
        <v>84.942258943890494</v>
      </c>
      <c r="AK48" s="117">
        <f t="shared" ca="1" si="11"/>
        <v>91.814119170984455</v>
      </c>
      <c r="AL48" s="117">
        <f t="shared" ca="1" si="11"/>
        <v>49.337949687174131</v>
      </c>
      <c r="AM48" s="117">
        <f t="shared" ca="1" si="11"/>
        <v>100.77</v>
      </c>
      <c r="AN48" s="117">
        <f t="shared" ca="1" si="11"/>
        <v>102.14999999999999</v>
      </c>
      <c r="AO48" s="117">
        <f t="shared" ca="1" si="11"/>
        <v>109.58999999999999</v>
      </c>
      <c r="AP48" s="117">
        <f t="shared" ca="1" si="11"/>
        <v>112.47</v>
      </c>
      <c r="AQ48" s="117">
        <f t="shared" ca="1" si="11"/>
        <v>93.509999999999991</v>
      </c>
      <c r="AR48" s="117">
        <f t="shared" ca="1" si="11"/>
        <v>88.649999999999991</v>
      </c>
      <c r="AS48" s="117">
        <f t="shared" ca="1" si="11"/>
        <v>87.089999999999989</v>
      </c>
      <c r="AT48" s="117">
        <f t="shared" ca="1" si="11"/>
        <v>138.44999999999999</v>
      </c>
      <c r="AU48" s="117">
        <f t="shared" ca="1" si="11"/>
        <v>109.58999999999999</v>
      </c>
      <c r="AV48" s="117">
        <f t="shared" ca="1" si="11"/>
        <v>106.71</v>
      </c>
      <c r="AW48" s="117">
        <f t="shared" ca="1" si="11"/>
        <v>93.86999999999999</v>
      </c>
      <c r="AX48" s="117">
        <f t="shared" ca="1" si="11"/>
        <v>89.07</v>
      </c>
      <c r="AY48" s="117">
        <f t="shared" ca="1" si="11"/>
        <v>0</v>
      </c>
    </row>
    <row r="49" spans="1:51" ht="24.95" hidden="1" customHeight="1">
      <c r="A49" s="207"/>
      <c r="B49" s="221"/>
      <c r="C49" s="222"/>
      <c r="D49" s="222"/>
      <c r="E49" s="222"/>
      <c r="F49" s="222"/>
      <c r="G49" s="217"/>
      <c r="H49" s="217"/>
      <c r="I49" s="217"/>
      <c r="J49" s="217"/>
      <c r="K49" s="219"/>
      <c r="L49" s="219"/>
      <c r="M49" s="220"/>
      <c r="N49" s="219"/>
      <c r="O49" s="242"/>
      <c r="P49" s="180"/>
      <c r="X49" s="122" t="s">
        <v>202</v>
      </c>
      <c r="Y49" s="101" t="s">
        <v>143</v>
      </c>
      <c r="Z49" s="117">
        <f t="shared" ref="Z49:AY49" ca="1" si="12">SUMPRODUCT((INDIRECT($AA$8)=$R$6) * (INDIRECT($AA$9)=Z$45) * (INDIRECT($AA$13)))</f>
        <v>435.47350551715778</v>
      </c>
      <c r="AA49" s="117">
        <f t="shared" ca="1" si="12"/>
        <v>478.94206543816631</v>
      </c>
      <c r="AB49" s="117">
        <f t="shared" ca="1" si="12"/>
        <v>541.85643795620501</v>
      </c>
      <c r="AC49" s="117">
        <f t="shared" ca="1" si="12"/>
        <v>457.5468324366563</v>
      </c>
      <c r="AD49" s="117">
        <f t="shared" ca="1" si="12"/>
        <v>460.3192459351788</v>
      </c>
      <c r="AE49" s="117">
        <f t="shared" ca="1" si="12"/>
        <v>329.38750581665897</v>
      </c>
      <c r="AF49" s="117">
        <f t="shared" ca="1" si="12"/>
        <v>187.85105845194457</v>
      </c>
      <c r="AG49" s="117">
        <f t="shared" ca="1" si="12"/>
        <v>211.97285906665118</v>
      </c>
      <c r="AH49" s="117">
        <f t="shared" ca="1" si="12"/>
        <v>285.18646962801211</v>
      </c>
      <c r="AI49" s="117">
        <f t="shared" ca="1" si="12"/>
        <v>154.00388513054571</v>
      </c>
      <c r="AJ49" s="117">
        <f t="shared" ca="1" si="12"/>
        <v>638.8311662896906</v>
      </c>
      <c r="AK49" s="117">
        <f t="shared" ca="1" si="12"/>
        <v>726.70207253885997</v>
      </c>
      <c r="AL49" s="117">
        <f t="shared" ca="1" si="12"/>
        <v>780.8330943691343</v>
      </c>
      <c r="AM49" s="117">
        <f t="shared" ca="1" si="12"/>
        <v>593</v>
      </c>
      <c r="AN49" s="117">
        <f t="shared" ca="1" si="12"/>
        <v>375.00000000000006</v>
      </c>
      <c r="AO49" s="117">
        <f t="shared" ca="1" si="12"/>
        <v>659.2</v>
      </c>
      <c r="AP49" s="117">
        <f t="shared" ca="1" si="12"/>
        <v>230.60000000000002</v>
      </c>
      <c r="AQ49" s="117">
        <f t="shared" ca="1" si="12"/>
        <v>462.40000000000003</v>
      </c>
      <c r="AR49" s="117">
        <f t="shared" ca="1" si="12"/>
        <v>266.40000000000003</v>
      </c>
      <c r="AS49" s="117">
        <f t="shared" ca="1" si="12"/>
        <v>265</v>
      </c>
      <c r="AT49" s="117">
        <f t="shared" ca="1" si="12"/>
        <v>1368</v>
      </c>
      <c r="AU49" s="117">
        <f t="shared" ca="1" si="12"/>
        <v>798</v>
      </c>
      <c r="AV49" s="117">
        <f t="shared" ca="1" si="12"/>
        <v>1019</v>
      </c>
      <c r="AW49" s="117">
        <f t="shared" ca="1" si="12"/>
        <v>303.39999999999998</v>
      </c>
      <c r="AX49" s="117">
        <f t="shared" ca="1" si="12"/>
        <v>217.20000000000002</v>
      </c>
      <c r="AY49" s="117">
        <f t="shared" ca="1" si="12"/>
        <v>158</v>
      </c>
    </row>
    <row r="50" spans="1:51" ht="24.95" hidden="1" customHeight="1">
      <c r="A50" s="207"/>
      <c r="B50" s="221"/>
      <c r="C50" s="222"/>
      <c r="D50" s="222"/>
      <c r="E50" s="222"/>
      <c r="F50" s="222"/>
      <c r="G50" s="217"/>
      <c r="H50" s="217"/>
      <c r="I50" s="217"/>
      <c r="J50" s="217"/>
      <c r="K50" s="219"/>
      <c r="L50" s="217"/>
      <c r="M50" s="220"/>
      <c r="N50" s="219"/>
      <c r="O50" s="242"/>
      <c r="P50" s="180"/>
      <c r="X50" s="56"/>
      <c r="Y50" s="101" t="s">
        <v>144</v>
      </c>
      <c r="Z50" s="117">
        <f t="shared" ref="Z50:AY50" ca="1" si="13">SUMPRODUCT((INDIRECT($AA$8)=$R$6) * (INDIRECT($AA$9)=Z$45) * (INDIRECT($AA$14)))</f>
        <v>87.318540075178859</v>
      </c>
      <c r="AA50" s="117">
        <f t="shared" ca="1" si="13"/>
        <v>603.13762220982733</v>
      </c>
      <c r="AB50" s="117">
        <f t="shared" ca="1" si="13"/>
        <v>242.90026926196467</v>
      </c>
      <c r="AC50" s="117">
        <f t="shared" ca="1" si="13"/>
        <v>361.80991766376707</v>
      </c>
      <c r="AD50" s="117">
        <f t="shared" ca="1" si="13"/>
        <v>498.06749370122685</v>
      </c>
      <c r="AE50" s="117">
        <f t="shared" ca="1" si="13"/>
        <v>173.95067473243375</v>
      </c>
      <c r="AF50" s="117">
        <f t="shared" ca="1" si="13"/>
        <v>99.917752349138496</v>
      </c>
      <c r="AG50" s="117">
        <f t="shared" ca="1" si="13"/>
        <v>36.45621706096528</v>
      </c>
      <c r="AH50" s="117">
        <f t="shared" ca="1" si="13"/>
        <v>204.54830654140952</v>
      </c>
      <c r="AI50" s="117">
        <f t="shared" ca="1" si="13"/>
        <v>79.900290705572303</v>
      </c>
      <c r="AJ50" s="117">
        <f t="shared" ca="1" si="13"/>
        <v>72.996072470429738</v>
      </c>
      <c r="AK50" s="117">
        <f t="shared" ca="1" si="13"/>
        <v>131.94715025906734</v>
      </c>
      <c r="AL50" s="117">
        <f t="shared" ca="1" si="13"/>
        <v>2101.0469890510949</v>
      </c>
      <c r="AM50" s="117">
        <f t="shared" ca="1" si="13"/>
        <v>156.10000000000002</v>
      </c>
      <c r="AN50" s="117">
        <f t="shared" ca="1" si="13"/>
        <v>126.80000000000001</v>
      </c>
      <c r="AO50" s="117">
        <f t="shared" ca="1" si="13"/>
        <v>306.05000000000007</v>
      </c>
      <c r="AP50" s="117">
        <f t="shared" ca="1" si="13"/>
        <v>108.75</v>
      </c>
      <c r="AQ50" s="117">
        <f t="shared" ca="1" si="13"/>
        <v>115.15</v>
      </c>
      <c r="AR50" s="117">
        <f t="shared" ca="1" si="13"/>
        <v>115.15</v>
      </c>
      <c r="AS50" s="117">
        <f t="shared" ca="1" si="13"/>
        <v>112.35000000000001</v>
      </c>
      <c r="AT50" s="117">
        <f t="shared" ca="1" si="13"/>
        <v>137.15</v>
      </c>
      <c r="AU50" s="117">
        <f t="shared" ca="1" si="13"/>
        <v>108.75</v>
      </c>
      <c r="AV50" s="117">
        <f t="shared" ca="1" si="13"/>
        <v>146.75</v>
      </c>
      <c r="AW50" s="117">
        <f t="shared" ca="1" si="13"/>
        <v>108.35000000000001</v>
      </c>
      <c r="AX50" s="117">
        <f t="shared" ca="1" si="13"/>
        <v>112.35000000000001</v>
      </c>
      <c r="AY50" s="117">
        <f t="shared" ca="1" si="13"/>
        <v>0</v>
      </c>
    </row>
    <row r="51" spans="1:51" ht="42.75" hidden="1" customHeight="1">
      <c r="A51" s="35"/>
      <c r="B51" s="326"/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237"/>
      <c r="P51" s="237"/>
      <c r="Q51" s="35"/>
      <c r="S51" s="35"/>
      <c r="T51" s="28"/>
      <c r="W51" s="32"/>
      <c r="X51" s="56"/>
      <c r="Y51" s="101" t="s">
        <v>145</v>
      </c>
      <c r="Z51" s="117">
        <f t="shared" ref="Z51:AY51" ca="1" si="14">SUMPRODUCT((INDIRECT($AA$8)=$R$6) * (INDIRECT($AA$9)=Z$45) * (INDIRECT($AA$15)))</f>
        <v>18.059004486479932</v>
      </c>
      <c r="AA51" s="117">
        <f t="shared" ca="1" si="14"/>
        <v>29.446209364245803</v>
      </c>
      <c r="AB51" s="117">
        <f t="shared" ca="1" si="14"/>
        <v>30.88882332522304</v>
      </c>
      <c r="AC51" s="117">
        <f t="shared" ca="1" si="14"/>
        <v>19.347396366318314</v>
      </c>
      <c r="AD51" s="117">
        <f t="shared" ca="1" si="14"/>
        <v>25.011654333985504</v>
      </c>
      <c r="AE51" s="117">
        <f t="shared" ca="1" si="14"/>
        <v>15.34281177291764</v>
      </c>
      <c r="AF51" s="117">
        <f t="shared" ca="1" si="14"/>
        <v>7.3803809779938252</v>
      </c>
      <c r="AG51" s="117">
        <f t="shared" ca="1" si="14"/>
        <v>6.631660335167668</v>
      </c>
      <c r="AH51" s="117">
        <f t="shared" ca="1" si="14"/>
        <v>13.23329681199529</v>
      </c>
      <c r="AI51" s="117">
        <f t="shared" ca="1" si="14"/>
        <v>7.7305172929062396</v>
      </c>
      <c r="AJ51" s="117">
        <f t="shared" ca="1" si="14"/>
        <v>36.47563923615693</v>
      </c>
      <c r="AK51" s="117">
        <f t="shared" ca="1" si="14"/>
        <v>43.302275906735751</v>
      </c>
      <c r="AL51" s="117">
        <f t="shared" ca="1" si="14"/>
        <v>50.615387122002083</v>
      </c>
      <c r="AM51" s="117">
        <f t="shared" ca="1" si="14"/>
        <v>26.706700000000001</v>
      </c>
      <c r="AN51" s="117">
        <f t="shared" ca="1" si="14"/>
        <v>28.516500000000001</v>
      </c>
      <c r="AO51" s="117">
        <f t="shared" ca="1" si="14"/>
        <v>25.581400000000002</v>
      </c>
      <c r="AP51" s="117">
        <f t="shared" ca="1" si="14"/>
        <v>56.304200000000002</v>
      </c>
      <c r="AQ51" s="117">
        <f t="shared" ca="1" si="14"/>
        <v>17.034600000000001</v>
      </c>
      <c r="AR51" s="117">
        <f t="shared" ca="1" si="14"/>
        <v>11.870000000000001</v>
      </c>
      <c r="AS51" s="117">
        <f t="shared" ca="1" si="14"/>
        <v>28.353399999999997</v>
      </c>
      <c r="AT51" s="117">
        <f t="shared" ca="1" si="14"/>
        <v>53.723999999999997</v>
      </c>
      <c r="AU51" s="117">
        <f t="shared" ca="1" si="14"/>
        <v>39.316400000000002</v>
      </c>
      <c r="AV51" s="117">
        <f t="shared" ca="1" si="14"/>
        <v>69.923599999999993</v>
      </c>
      <c r="AW51" s="117">
        <f t="shared" ca="1" si="14"/>
        <v>21.411200000000001</v>
      </c>
      <c r="AX51" s="117">
        <f t="shared" ca="1" si="14"/>
        <v>29.253199999999996</v>
      </c>
      <c r="AY51" s="117">
        <f t="shared" ca="1" si="14"/>
        <v>0</v>
      </c>
    </row>
    <row r="52" spans="1:51" ht="20.100000000000001" hidden="1" customHeight="1">
      <c r="A52" s="7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T52" s="24"/>
      <c r="W52" s="32"/>
      <c r="X52" s="56"/>
      <c r="Y52" s="102" t="s">
        <v>13</v>
      </c>
      <c r="Z52" s="117">
        <f t="shared" ref="Z52:AY52" ca="1" si="15">SUMPRODUCT((INDIRECT($AA$8)=$R$6) * (INDIRECT($AA$9)=Z$45) * (INDIRECT($AA$16)))</f>
        <v>0</v>
      </c>
      <c r="AA52" s="117">
        <f t="shared" ca="1" si="15"/>
        <v>0</v>
      </c>
      <c r="AB52" s="117">
        <f t="shared" ca="1" si="15"/>
        <v>0</v>
      </c>
      <c r="AC52" s="117">
        <f t="shared" ca="1" si="15"/>
        <v>0</v>
      </c>
      <c r="AD52" s="117">
        <f t="shared" ca="1" si="15"/>
        <v>0</v>
      </c>
      <c r="AE52" s="117">
        <f t="shared" ca="1" si="15"/>
        <v>0</v>
      </c>
      <c r="AF52" s="117">
        <f t="shared" ca="1" si="15"/>
        <v>0</v>
      </c>
      <c r="AG52" s="117">
        <f t="shared" ca="1" si="15"/>
        <v>0</v>
      </c>
      <c r="AH52" s="117">
        <f t="shared" ca="1" si="15"/>
        <v>0</v>
      </c>
      <c r="AI52" s="117">
        <f t="shared" ca="1" si="15"/>
        <v>0</v>
      </c>
      <c r="AJ52" s="117">
        <f t="shared" ca="1" si="15"/>
        <v>0</v>
      </c>
      <c r="AK52" s="117">
        <f t="shared" ca="1" si="15"/>
        <v>0</v>
      </c>
      <c r="AL52" s="117">
        <f t="shared" ca="1" si="15"/>
        <v>0</v>
      </c>
      <c r="AM52" s="117">
        <f t="shared" ca="1" si="15"/>
        <v>0</v>
      </c>
      <c r="AN52" s="117">
        <f t="shared" ca="1" si="15"/>
        <v>0</v>
      </c>
      <c r="AO52" s="117">
        <f t="shared" ca="1" si="15"/>
        <v>0</v>
      </c>
      <c r="AP52" s="117">
        <f t="shared" ca="1" si="15"/>
        <v>0</v>
      </c>
      <c r="AQ52" s="117">
        <f t="shared" ca="1" si="15"/>
        <v>0</v>
      </c>
      <c r="AR52" s="117">
        <f t="shared" ca="1" si="15"/>
        <v>0</v>
      </c>
      <c r="AS52" s="117">
        <f t="shared" ca="1" si="15"/>
        <v>0</v>
      </c>
      <c r="AT52" s="117">
        <f t="shared" ca="1" si="15"/>
        <v>0</v>
      </c>
      <c r="AU52" s="117">
        <f t="shared" ca="1" si="15"/>
        <v>0</v>
      </c>
      <c r="AV52" s="117">
        <f t="shared" ca="1" si="15"/>
        <v>0</v>
      </c>
      <c r="AW52" s="117">
        <f t="shared" ca="1" si="15"/>
        <v>0</v>
      </c>
      <c r="AX52" s="117">
        <f t="shared" ca="1" si="15"/>
        <v>0</v>
      </c>
      <c r="AY52" s="117">
        <f t="shared" ca="1" si="15"/>
        <v>0</v>
      </c>
    </row>
    <row r="53" spans="1:51" ht="20.100000000000001" hidden="1" customHeight="1">
      <c r="A53" s="34" t="s">
        <v>209</v>
      </c>
      <c r="C53" s="141"/>
      <c r="D53" s="142"/>
      <c r="E53" s="142"/>
      <c r="F53" s="142"/>
      <c r="G53" s="70" t="s">
        <v>203</v>
      </c>
      <c r="H53" s="142"/>
      <c r="I53" s="142"/>
      <c r="J53" s="142"/>
      <c r="K53" s="142"/>
      <c r="L53" s="143"/>
      <c r="M53" s="37"/>
      <c r="N53" s="37"/>
      <c r="O53" s="37"/>
      <c r="P53" s="44" t="s">
        <v>204</v>
      </c>
      <c r="Q53" s="37"/>
      <c r="R53" s="37"/>
      <c r="S53" s="37"/>
      <c r="T53" s="38"/>
      <c r="W53" s="32"/>
      <c r="X53" s="56"/>
      <c r="Y53" s="101" t="s">
        <v>0</v>
      </c>
      <c r="Z53" s="117">
        <f t="shared" ref="Z53:AY53" ca="1" si="16">SUMPRODUCT((INDIRECT($AA$8)=$R$6) * (INDIRECT($AA$9)=Z$45) * (INDIRECT($AA$17)))</f>
        <v>368.23135685703892</v>
      </c>
      <c r="AA53" s="117">
        <f t="shared" ca="1" si="16"/>
        <v>119.5237684301365</v>
      </c>
      <c r="AB53" s="117">
        <f t="shared" ca="1" si="16"/>
        <v>76.574248175182632</v>
      </c>
      <c r="AC53" s="117">
        <f t="shared" ca="1" si="16"/>
        <v>153.39431724143986</v>
      </c>
      <c r="AD53" s="117">
        <f t="shared" ca="1" si="16"/>
        <v>118.10338263094974</v>
      </c>
      <c r="AE53" s="117">
        <f t="shared" ca="1" si="16"/>
        <v>291.76186598417877</v>
      </c>
      <c r="AF53" s="117">
        <f t="shared" ca="1" si="16"/>
        <v>21.678347484445233</v>
      </c>
      <c r="AG53" s="117">
        <f t="shared" ca="1" si="16"/>
        <v>26.008412442434619</v>
      </c>
      <c r="AH53" s="117">
        <f t="shared" ca="1" si="16"/>
        <v>197.6554057706237</v>
      </c>
      <c r="AI53" s="117">
        <f t="shared" ca="1" si="16"/>
        <v>0</v>
      </c>
      <c r="AJ53" s="117">
        <f t="shared" ca="1" si="16"/>
        <v>1264.1582662437249</v>
      </c>
      <c r="AK53" s="117">
        <f t="shared" ca="1" si="16"/>
        <v>1495.9015544041451</v>
      </c>
      <c r="AL53" s="117">
        <f t="shared" ca="1" si="16"/>
        <v>711.96989051094897</v>
      </c>
      <c r="AM53" s="117">
        <f t="shared" ca="1" si="16"/>
        <v>230.4</v>
      </c>
      <c r="AN53" s="117">
        <f t="shared" ca="1" si="16"/>
        <v>0</v>
      </c>
      <c r="AO53" s="117">
        <f t="shared" ca="1" si="16"/>
        <v>0</v>
      </c>
      <c r="AP53" s="117">
        <f t="shared" ca="1" si="16"/>
        <v>0</v>
      </c>
      <c r="AQ53" s="117">
        <f t="shared" ca="1" si="16"/>
        <v>72</v>
      </c>
      <c r="AR53" s="117">
        <f t="shared" ca="1" si="16"/>
        <v>0</v>
      </c>
      <c r="AS53" s="117">
        <f t="shared" ca="1" si="16"/>
        <v>0</v>
      </c>
      <c r="AT53" s="117">
        <f t="shared" ca="1" si="16"/>
        <v>233</v>
      </c>
      <c r="AU53" s="117">
        <f t="shared" ca="1" si="16"/>
        <v>445</v>
      </c>
      <c r="AV53" s="117">
        <f t="shared" ca="1" si="16"/>
        <v>3139</v>
      </c>
      <c r="AW53" s="117">
        <f t="shared" ca="1" si="16"/>
        <v>260</v>
      </c>
      <c r="AX53" s="117">
        <f t="shared" ca="1" si="16"/>
        <v>0</v>
      </c>
      <c r="AY53" s="117">
        <f t="shared" ca="1" si="16"/>
        <v>0</v>
      </c>
    </row>
    <row r="54" spans="1:51" ht="19.5" hidden="1" customHeight="1">
      <c r="A54" s="3"/>
      <c r="B54" s="79" t="s">
        <v>91</v>
      </c>
      <c r="C54" s="131" t="s">
        <v>141</v>
      </c>
      <c r="D54" s="131" t="s">
        <v>142</v>
      </c>
      <c r="E54" s="131" t="s">
        <v>143</v>
      </c>
      <c r="F54" s="131" t="s">
        <v>144</v>
      </c>
      <c r="G54" s="131" t="s">
        <v>145</v>
      </c>
      <c r="H54" s="131" t="s">
        <v>13</v>
      </c>
      <c r="I54" s="131" t="s">
        <v>0</v>
      </c>
      <c r="J54" s="131" t="s">
        <v>186</v>
      </c>
      <c r="K54" s="132" t="s">
        <v>187</v>
      </c>
      <c r="L54" s="147" t="s">
        <v>141</v>
      </c>
      <c r="M54" s="131" t="s">
        <v>142</v>
      </c>
      <c r="N54" s="131" t="s">
        <v>143</v>
      </c>
      <c r="O54" s="131" t="s">
        <v>144</v>
      </c>
      <c r="P54" s="131" t="s">
        <v>145</v>
      </c>
      <c r="Q54" s="131" t="s">
        <v>13</v>
      </c>
      <c r="R54" s="131" t="s">
        <v>0</v>
      </c>
      <c r="S54" s="131" t="s">
        <v>184</v>
      </c>
      <c r="T54" s="131" t="s">
        <v>185</v>
      </c>
      <c r="W54" s="32"/>
      <c r="X54" s="111" t="s">
        <v>198</v>
      </c>
      <c r="Y54" s="101" t="s">
        <v>169</v>
      </c>
      <c r="Z54" s="118">
        <f t="shared" ref="Z54:AY54" ca="1" si="17">SUMPRODUCT((INDIRECT($AA$8)=$R$6) * (INDIRECT($AA$9)=Z$45) * (INDIRECT($AA$10)))</f>
        <v>1823.9594531344731</v>
      </c>
      <c r="AA54" s="118">
        <f t="shared" ca="1" si="17"/>
        <v>2969.6896039822773</v>
      </c>
      <c r="AB54" s="118">
        <f t="shared" ca="1" si="17"/>
        <v>3119.7711558475271</v>
      </c>
      <c r="AC54" s="118">
        <f t="shared" ca="1" si="17"/>
        <v>1954.0870329981494</v>
      </c>
      <c r="AD54" s="118">
        <f t="shared" ca="1" si="17"/>
        <v>2551.0335949185987</v>
      </c>
      <c r="AE54" s="118">
        <f t="shared" ca="1" si="17"/>
        <v>1549.6239890646816</v>
      </c>
      <c r="AF54" s="118">
        <f t="shared" ca="1" si="17"/>
        <v>745.41847877737632</v>
      </c>
      <c r="AG54" s="118">
        <f t="shared" ca="1" si="17"/>
        <v>669.79769385193447</v>
      </c>
      <c r="AH54" s="118">
        <f t="shared" ca="1" si="17"/>
        <v>1336.5629780115244</v>
      </c>
      <c r="AI54" s="118">
        <f t="shared" ca="1" si="17"/>
        <v>780.7822465835302</v>
      </c>
      <c r="AJ54" s="118">
        <f t="shared" ca="1" si="17"/>
        <v>3684.03956285185</v>
      </c>
      <c r="AK54" s="118">
        <f t="shared" ca="1" si="17"/>
        <v>4373.5298665803102</v>
      </c>
      <c r="AL54" s="118">
        <f t="shared" ca="1" si="17"/>
        <v>4403.7312526068818</v>
      </c>
      <c r="AM54" s="118">
        <f t="shared" ca="1" si="17"/>
        <v>2697.3767000000003</v>
      </c>
      <c r="AN54" s="118">
        <f t="shared" ca="1" si="17"/>
        <v>2880.1665000000003</v>
      </c>
      <c r="AO54" s="118">
        <f t="shared" ca="1" si="17"/>
        <v>2583.7214000000004</v>
      </c>
      <c r="AP54" s="118">
        <f t="shared" ca="1" si="17"/>
        <v>5686.7241999999997</v>
      </c>
      <c r="AQ54" s="118">
        <f t="shared" ca="1" si="17"/>
        <v>1720.4946</v>
      </c>
      <c r="AR54" s="118">
        <f t="shared" ca="1" si="17"/>
        <v>1198.8699999999999</v>
      </c>
      <c r="AS54" s="118">
        <f t="shared" ca="1" si="17"/>
        <v>2863.6933999999997</v>
      </c>
      <c r="AT54" s="118">
        <f t="shared" ca="1" si="17"/>
        <v>5426.1239999999998</v>
      </c>
      <c r="AU54" s="118">
        <f t="shared" ca="1" si="17"/>
        <v>3970.9564</v>
      </c>
      <c r="AV54" s="118">
        <f t="shared" ca="1" si="17"/>
        <v>7062.2835999999998</v>
      </c>
      <c r="AW54" s="118">
        <f t="shared" ca="1" si="17"/>
        <v>2162.5311999999999</v>
      </c>
      <c r="AX54" s="118">
        <f t="shared" ca="1" si="17"/>
        <v>2954.5731999999998</v>
      </c>
      <c r="AY54" s="118">
        <f t="shared" ca="1" si="17"/>
        <v>158</v>
      </c>
    </row>
    <row r="55" spans="1:51" ht="19.5" hidden="1" customHeight="1">
      <c r="A55" s="253" t="s">
        <v>47</v>
      </c>
      <c r="B55" s="67" t="str">
        <f t="shared" ref="B55:B74" si="18">INDEX(List_Calc_Bldg_YotoCD,MATCH($B15,List_Calc_Bldg_Yoto,0))</f>
        <v>0101</v>
      </c>
      <c r="C55" s="88">
        <f t="shared" ref="C55:C74" ca="1" si="19">INDEX($Z$47:$AY$47,1,MATCH($B55,$Z$45:$AY$45))</f>
        <v>874.73190251000358</v>
      </c>
      <c r="D55" s="88">
        <f t="shared" ref="D55:D74" ca="1" si="20">INDEX($Z$48:$AY$48,1,MATCH($B55,$Z$45:$AY$45))</f>
        <v>40.145143688614034</v>
      </c>
      <c r="E55" s="88">
        <f t="shared" ref="E55:E74" ca="1" si="21">INDEX($Z$49:$AY$49,1,MATCH($B55,$Z$45:$AY$45))</f>
        <v>435.47350551715778</v>
      </c>
      <c r="F55" s="88">
        <f t="shared" ref="F55:F74" ca="1" si="22">INDEX($Z$50:$AY$50,1,MATCH($B55,$Z$45:$AY$45))</f>
        <v>87.318540075178859</v>
      </c>
      <c r="G55" s="88">
        <f t="shared" ref="G55:G74" ca="1" si="23">INDEX($Z$51:$AY$51,1,MATCH($B55,$Z$45:$AY$45))</f>
        <v>18.059004486479932</v>
      </c>
      <c r="H55" s="88">
        <f t="shared" ref="H55:H74" ca="1" si="24">INDEX($Z$52:$AY$52,1,MATCH($B55,$Z$45:$AY$45))</f>
        <v>0</v>
      </c>
      <c r="I55" s="88">
        <f t="shared" ref="I55:I74" ca="1" si="25">INDEX($Z$53:$AY$53,1,MATCH($B55,$Z$45:$AY$45))</f>
        <v>368.23135685703892</v>
      </c>
      <c r="J55" s="88">
        <f t="shared" ref="J55:J74" ca="1" si="26">INDEX($Z$54:$AY$54,1,MATCH($B55,$Z$45:$AY$45))</f>
        <v>1823.9594531344731</v>
      </c>
      <c r="K55" s="92">
        <f t="shared" ref="K55:K74" ca="1" si="27">INDEX($Z$55:$AY$55,1,MATCH($B55,$Z$45:$AY$45))</f>
        <v>1455.7280962774341</v>
      </c>
      <c r="L55" s="93">
        <f t="shared" ref="L55:P74" ca="1" si="28">C55*H15</f>
        <v>524.83914150600208</v>
      </c>
      <c r="M55" s="88">
        <f t="shared" ca="1" si="28"/>
        <v>40.145143688614034</v>
      </c>
      <c r="N55" s="88">
        <f t="shared" ca="1" si="28"/>
        <v>130.64205165514733</v>
      </c>
      <c r="O55" s="88">
        <f t="shared" ca="1" si="28"/>
        <v>130.97781011276828</v>
      </c>
      <c r="P55" s="88">
        <f t="shared" ca="1" si="28"/>
        <v>0</v>
      </c>
      <c r="Q55" s="163"/>
      <c r="R55" s="88">
        <f t="shared" ref="R55:R114" ca="1" si="29">I55</f>
        <v>368.23135685703892</v>
      </c>
      <c r="S55" s="88">
        <f t="shared" ref="S55:S114" ca="1" si="30">SUM($L55:$R55)</f>
        <v>1194.8355038195707</v>
      </c>
      <c r="T55" s="88">
        <f t="shared" ref="T55:T114" ca="1" si="31">SUM($L55:$Q55)</f>
        <v>826.60414696253179</v>
      </c>
      <c r="W55" s="33"/>
      <c r="X55" s="57"/>
      <c r="Y55" s="103" t="s">
        <v>172</v>
      </c>
      <c r="Z55" s="119">
        <f t="shared" ref="Z55:AY55" ca="1" si="32">SUM(Z$47:Z$52)</f>
        <v>1455.7280962774341</v>
      </c>
      <c r="AA55" s="119">
        <f t="shared" ca="1" si="32"/>
        <v>2854.5433773586897</v>
      </c>
      <c r="AB55" s="119">
        <f t="shared" ca="1" si="32"/>
        <v>3043.1969076723444</v>
      </c>
      <c r="AC55" s="119">
        <f t="shared" ca="1" si="32"/>
        <v>1800.6927157567095</v>
      </c>
      <c r="AD55" s="119">
        <f t="shared" ca="1" si="32"/>
        <v>2408.0737051015858</v>
      </c>
      <c r="AE55" s="119">
        <f t="shared" ca="1" si="32"/>
        <v>1257.8621230805029</v>
      </c>
      <c r="AF55" s="119">
        <f t="shared" ca="1" si="32"/>
        <v>723.7401312929311</v>
      </c>
      <c r="AG55" s="119">
        <f t="shared" ca="1" si="32"/>
        <v>643.78928140949984</v>
      </c>
      <c r="AH55" s="119">
        <f t="shared" ca="1" si="32"/>
        <v>1138.9075722409007</v>
      </c>
      <c r="AI55" s="119">
        <f t="shared" ca="1" si="32"/>
        <v>780.7822465835302</v>
      </c>
      <c r="AJ55" s="119">
        <f t="shared" ca="1" si="32"/>
        <v>2419.881296608125</v>
      </c>
      <c r="AK55" s="119">
        <f t="shared" ca="1" si="32"/>
        <v>2877.6283121761653</v>
      </c>
      <c r="AL55" s="119">
        <f t="shared" ca="1" si="32"/>
        <v>4400.1842088112617</v>
      </c>
      <c r="AM55" s="119">
        <f t="shared" ca="1" si="32"/>
        <v>2466.9767000000002</v>
      </c>
      <c r="AN55" s="119">
        <f t="shared" ca="1" si="32"/>
        <v>2880.1665000000003</v>
      </c>
      <c r="AO55" s="119">
        <f t="shared" ca="1" si="32"/>
        <v>2583.7214000000004</v>
      </c>
      <c r="AP55" s="119">
        <f t="shared" ca="1" si="32"/>
        <v>5686.7241999999997</v>
      </c>
      <c r="AQ55" s="119">
        <f t="shared" ca="1" si="32"/>
        <v>1648.4946</v>
      </c>
      <c r="AR55" s="119">
        <f t="shared" ca="1" si="32"/>
        <v>1198.8699999999999</v>
      </c>
      <c r="AS55" s="119">
        <f t="shared" ca="1" si="32"/>
        <v>2863.6933999999997</v>
      </c>
      <c r="AT55" s="119">
        <f t="shared" ca="1" si="32"/>
        <v>5193.1239999999998</v>
      </c>
      <c r="AU55" s="119">
        <f t="shared" ca="1" si="32"/>
        <v>3525.9564</v>
      </c>
      <c r="AV55" s="119">
        <f t="shared" ca="1" si="32"/>
        <v>3923.2835999999998</v>
      </c>
      <c r="AW55" s="119">
        <f t="shared" ca="1" si="32"/>
        <v>1902.5311999999999</v>
      </c>
      <c r="AX55" s="119">
        <f t="shared" ca="1" si="32"/>
        <v>2954.5731999999998</v>
      </c>
      <c r="AY55" s="119">
        <f t="shared" ca="1" si="32"/>
        <v>158</v>
      </c>
    </row>
    <row r="56" spans="1:51" ht="20.100000000000001" hidden="1" customHeight="1">
      <c r="A56" s="254"/>
      <c r="B56" s="68" t="e">
        <f>INDEX(List_Calc_Bldg_YotoCD,MATCH($B16,List_Calc_Bldg_Yoto,0))</f>
        <v>#N/A</v>
      </c>
      <c r="C56" s="89" t="e">
        <f t="shared" si="19"/>
        <v>#N/A</v>
      </c>
      <c r="D56" s="89" t="e">
        <f t="shared" si="20"/>
        <v>#N/A</v>
      </c>
      <c r="E56" s="89" t="e">
        <f t="shared" si="21"/>
        <v>#N/A</v>
      </c>
      <c r="F56" s="89" t="e">
        <f t="shared" si="22"/>
        <v>#N/A</v>
      </c>
      <c r="G56" s="89" t="e">
        <f t="shared" si="23"/>
        <v>#N/A</v>
      </c>
      <c r="H56" s="89" t="e">
        <f t="shared" si="24"/>
        <v>#N/A</v>
      </c>
      <c r="I56" s="89" t="e">
        <f t="shared" si="25"/>
        <v>#N/A</v>
      </c>
      <c r="J56" s="89" t="e">
        <f t="shared" si="26"/>
        <v>#N/A</v>
      </c>
      <c r="K56" s="94" t="e">
        <f t="shared" si="27"/>
        <v>#N/A</v>
      </c>
      <c r="L56" s="95" t="e">
        <f t="shared" si="28"/>
        <v>#N/A</v>
      </c>
      <c r="M56" s="89" t="e">
        <f t="shared" si="28"/>
        <v>#N/A</v>
      </c>
      <c r="N56" s="89" t="e">
        <f t="shared" si="28"/>
        <v>#N/A</v>
      </c>
      <c r="O56" s="89" t="e">
        <f t="shared" si="28"/>
        <v>#N/A</v>
      </c>
      <c r="P56" s="89" t="e">
        <f t="shared" si="28"/>
        <v>#N/A</v>
      </c>
      <c r="Q56" s="164"/>
      <c r="R56" s="89" t="e">
        <f>I56</f>
        <v>#N/A</v>
      </c>
      <c r="S56" s="89" t="e">
        <f t="shared" si="30"/>
        <v>#N/A</v>
      </c>
      <c r="T56" s="89" t="e">
        <f t="shared" si="31"/>
        <v>#N/A</v>
      </c>
      <c r="W56" s="32"/>
      <c r="X56" s="58" t="s">
        <v>63</v>
      </c>
      <c r="Y56" s="100" t="s">
        <v>141</v>
      </c>
      <c r="Z56" s="116">
        <f t="shared" ref="Z56:AY56" ca="1" si="33">SUMPRODUCT((INDIRECT($AA$8)=$R$6) * (INDIRECT($AA$9)=Z$45) * (INDIRECT($AD$11)))</f>
        <v>0</v>
      </c>
      <c r="AA56" s="116">
        <f t="shared" ca="1" si="33"/>
        <v>0</v>
      </c>
      <c r="AB56" s="116">
        <f t="shared" ca="1" si="33"/>
        <v>0</v>
      </c>
      <c r="AC56" s="116">
        <f t="shared" ca="1" si="33"/>
        <v>0</v>
      </c>
      <c r="AD56" s="116">
        <f t="shared" ca="1" si="33"/>
        <v>0</v>
      </c>
      <c r="AE56" s="116">
        <f t="shared" ca="1" si="33"/>
        <v>0</v>
      </c>
      <c r="AF56" s="116">
        <f t="shared" ca="1" si="33"/>
        <v>0</v>
      </c>
      <c r="AG56" s="116">
        <f t="shared" ca="1" si="33"/>
        <v>0</v>
      </c>
      <c r="AH56" s="116">
        <f t="shared" ca="1" si="33"/>
        <v>0</v>
      </c>
      <c r="AI56" s="116">
        <f t="shared" ca="1" si="33"/>
        <v>0</v>
      </c>
      <c r="AJ56" s="116">
        <f t="shared" ca="1" si="33"/>
        <v>0</v>
      </c>
      <c r="AK56" s="116">
        <f t="shared" ca="1" si="33"/>
        <v>0</v>
      </c>
      <c r="AL56" s="116">
        <f t="shared" ca="1" si="33"/>
        <v>0</v>
      </c>
      <c r="AM56" s="116">
        <f t="shared" ca="1" si="33"/>
        <v>0</v>
      </c>
      <c r="AN56" s="116">
        <f t="shared" ca="1" si="33"/>
        <v>0</v>
      </c>
      <c r="AO56" s="116">
        <f t="shared" ca="1" si="33"/>
        <v>0</v>
      </c>
      <c r="AP56" s="116">
        <f t="shared" ca="1" si="33"/>
        <v>0</v>
      </c>
      <c r="AQ56" s="116">
        <f t="shared" ca="1" si="33"/>
        <v>0</v>
      </c>
      <c r="AR56" s="116">
        <f t="shared" ca="1" si="33"/>
        <v>0</v>
      </c>
      <c r="AS56" s="116">
        <f t="shared" ca="1" si="33"/>
        <v>0</v>
      </c>
      <c r="AT56" s="116">
        <f t="shared" ca="1" si="33"/>
        <v>0</v>
      </c>
      <c r="AU56" s="116">
        <f t="shared" ca="1" si="33"/>
        <v>0</v>
      </c>
      <c r="AV56" s="116">
        <f t="shared" ca="1" si="33"/>
        <v>0</v>
      </c>
      <c r="AW56" s="116">
        <f t="shared" ca="1" si="33"/>
        <v>0</v>
      </c>
      <c r="AX56" s="116">
        <f t="shared" ca="1" si="33"/>
        <v>0</v>
      </c>
      <c r="AY56" s="116">
        <f t="shared" ca="1" si="33"/>
        <v>0</v>
      </c>
    </row>
    <row r="57" spans="1:51" ht="20.100000000000001" hidden="1" customHeight="1">
      <c r="A57" s="254"/>
      <c r="B57" s="68" t="e">
        <f t="shared" si="18"/>
        <v>#N/A</v>
      </c>
      <c r="C57" s="89" t="e">
        <f t="shared" si="19"/>
        <v>#N/A</v>
      </c>
      <c r="D57" s="89" t="e">
        <f t="shared" si="20"/>
        <v>#N/A</v>
      </c>
      <c r="E57" s="89" t="e">
        <f t="shared" si="21"/>
        <v>#N/A</v>
      </c>
      <c r="F57" s="89" t="e">
        <f t="shared" si="22"/>
        <v>#N/A</v>
      </c>
      <c r="G57" s="89" t="e">
        <f t="shared" si="23"/>
        <v>#N/A</v>
      </c>
      <c r="H57" s="89" t="e">
        <f t="shared" si="24"/>
        <v>#N/A</v>
      </c>
      <c r="I57" s="89" t="e">
        <f t="shared" si="25"/>
        <v>#N/A</v>
      </c>
      <c r="J57" s="89" t="e">
        <f t="shared" si="26"/>
        <v>#N/A</v>
      </c>
      <c r="K57" s="94" t="e">
        <f t="shared" si="27"/>
        <v>#N/A</v>
      </c>
      <c r="L57" s="95" t="e">
        <f t="shared" si="28"/>
        <v>#N/A</v>
      </c>
      <c r="M57" s="89" t="e">
        <f t="shared" si="28"/>
        <v>#N/A</v>
      </c>
      <c r="N57" s="89" t="e">
        <f t="shared" si="28"/>
        <v>#N/A</v>
      </c>
      <c r="O57" s="89" t="e">
        <f t="shared" si="28"/>
        <v>#N/A</v>
      </c>
      <c r="P57" s="89" t="e">
        <f t="shared" si="28"/>
        <v>#N/A</v>
      </c>
      <c r="Q57" s="164"/>
      <c r="R57" s="89" t="e">
        <f t="shared" ref="R57:R74" si="34">I57</f>
        <v>#N/A</v>
      </c>
      <c r="S57" s="89" t="e">
        <f t="shared" si="30"/>
        <v>#N/A</v>
      </c>
      <c r="T57" s="89" t="e">
        <f t="shared" si="31"/>
        <v>#N/A</v>
      </c>
      <c r="W57" s="32"/>
      <c r="X57" s="59"/>
      <c r="Y57" s="101" t="s">
        <v>142</v>
      </c>
      <c r="Z57" s="117">
        <f t="shared" ref="Z57:AY57" ca="1" si="35">SUMPRODUCT((INDIRECT($AA$8)=$R$6) * (INDIRECT($AA$9)=Z$45) * (INDIRECT($AD$12)))</f>
        <v>3514</v>
      </c>
      <c r="AA57" s="117">
        <f t="shared" ca="1" si="35"/>
        <v>5622</v>
      </c>
      <c r="AB57" s="117">
        <f t="shared" ca="1" si="35"/>
        <v>5622</v>
      </c>
      <c r="AC57" s="117">
        <f t="shared" ca="1" si="35"/>
        <v>9662</v>
      </c>
      <c r="AD57" s="117">
        <f t="shared" ca="1" si="35"/>
        <v>9662</v>
      </c>
      <c r="AE57" s="117">
        <f t="shared" ca="1" si="35"/>
        <v>9662</v>
      </c>
      <c r="AF57" s="117">
        <f t="shared" ca="1" si="35"/>
        <v>2108</v>
      </c>
      <c r="AG57" s="117">
        <f t="shared" ca="1" si="35"/>
        <v>2108</v>
      </c>
      <c r="AH57" s="117">
        <f t="shared" ca="1" si="35"/>
        <v>2108</v>
      </c>
      <c r="AI57" s="117">
        <f t="shared" ca="1" si="35"/>
        <v>2108</v>
      </c>
      <c r="AJ57" s="117">
        <f t="shared" ca="1" si="35"/>
        <v>5973</v>
      </c>
      <c r="AK57" s="117">
        <f t="shared" ca="1" si="35"/>
        <v>5973</v>
      </c>
      <c r="AL57" s="117">
        <f t="shared" ca="1" si="35"/>
        <v>5973</v>
      </c>
      <c r="AM57" s="117">
        <f t="shared" ca="1" si="35"/>
        <v>7027</v>
      </c>
      <c r="AN57" s="117">
        <f t="shared" ca="1" si="35"/>
        <v>7027</v>
      </c>
      <c r="AO57" s="117">
        <f t="shared" ca="1" si="35"/>
        <v>7027</v>
      </c>
      <c r="AP57" s="117">
        <f t="shared" ca="1" si="35"/>
        <v>7027</v>
      </c>
      <c r="AQ57" s="117">
        <f t="shared" ca="1" si="35"/>
        <v>7027</v>
      </c>
      <c r="AR57" s="117">
        <f t="shared" ca="1" si="35"/>
        <v>7027</v>
      </c>
      <c r="AS57" s="117">
        <f t="shared" ca="1" si="35"/>
        <v>7027</v>
      </c>
      <c r="AT57" s="117">
        <f t="shared" ca="1" si="35"/>
        <v>7027</v>
      </c>
      <c r="AU57" s="117">
        <f t="shared" ca="1" si="35"/>
        <v>7027</v>
      </c>
      <c r="AV57" s="117">
        <f t="shared" ca="1" si="35"/>
        <v>7027</v>
      </c>
      <c r="AW57" s="117">
        <f t="shared" ca="1" si="35"/>
        <v>7027</v>
      </c>
      <c r="AX57" s="117">
        <f t="shared" ca="1" si="35"/>
        <v>7027</v>
      </c>
      <c r="AY57" s="117">
        <f t="shared" ca="1" si="35"/>
        <v>0</v>
      </c>
    </row>
    <row r="58" spans="1:51" ht="20.100000000000001" hidden="1" customHeight="1">
      <c r="A58" s="254"/>
      <c r="B58" s="68" t="e">
        <f t="shared" si="18"/>
        <v>#N/A</v>
      </c>
      <c r="C58" s="89" t="e">
        <f t="shared" si="19"/>
        <v>#N/A</v>
      </c>
      <c r="D58" s="89" t="e">
        <f t="shared" si="20"/>
        <v>#N/A</v>
      </c>
      <c r="E58" s="89" t="e">
        <f t="shared" si="21"/>
        <v>#N/A</v>
      </c>
      <c r="F58" s="89" t="e">
        <f t="shared" si="22"/>
        <v>#N/A</v>
      </c>
      <c r="G58" s="89" t="e">
        <f t="shared" si="23"/>
        <v>#N/A</v>
      </c>
      <c r="H58" s="89" t="e">
        <f t="shared" si="24"/>
        <v>#N/A</v>
      </c>
      <c r="I58" s="89" t="e">
        <f t="shared" si="25"/>
        <v>#N/A</v>
      </c>
      <c r="J58" s="89" t="e">
        <f t="shared" si="26"/>
        <v>#N/A</v>
      </c>
      <c r="K58" s="94" t="e">
        <f t="shared" si="27"/>
        <v>#N/A</v>
      </c>
      <c r="L58" s="95" t="e">
        <f t="shared" si="28"/>
        <v>#N/A</v>
      </c>
      <c r="M58" s="89" t="e">
        <f t="shared" si="28"/>
        <v>#N/A</v>
      </c>
      <c r="N58" s="89" t="e">
        <f t="shared" si="28"/>
        <v>#N/A</v>
      </c>
      <c r="O58" s="89" t="e">
        <f t="shared" si="28"/>
        <v>#N/A</v>
      </c>
      <c r="P58" s="89" t="e">
        <f t="shared" si="28"/>
        <v>#N/A</v>
      </c>
      <c r="Q58" s="164"/>
      <c r="R58" s="89" t="e">
        <f t="shared" si="34"/>
        <v>#N/A</v>
      </c>
      <c r="S58" s="89" t="e">
        <f t="shared" si="30"/>
        <v>#N/A</v>
      </c>
      <c r="T58" s="89" t="e">
        <f t="shared" si="31"/>
        <v>#N/A</v>
      </c>
      <c r="W58" s="32"/>
      <c r="X58" s="59"/>
      <c r="Y58" s="101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</row>
    <row r="59" spans="1:51" ht="20.100000000000001" hidden="1" customHeight="1">
      <c r="A59" s="254"/>
      <c r="B59" s="68" t="e">
        <f t="shared" si="18"/>
        <v>#N/A</v>
      </c>
      <c r="C59" s="89" t="e">
        <f t="shared" si="19"/>
        <v>#N/A</v>
      </c>
      <c r="D59" s="89" t="e">
        <f t="shared" si="20"/>
        <v>#N/A</v>
      </c>
      <c r="E59" s="89" t="e">
        <f t="shared" si="21"/>
        <v>#N/A</v>
      </c>
      <c r="F59" s="89" t="e">
        <f t="shared" si="22"/>
        <v>#N/A</v>
      </c>
      <c r="G59" s="89" t="e">
        <f t="shared" si="23"/>
        <v>#N/A</v>
      </c>
      <c r="H59" s="89" t="e">
        <f t="shared" si="24"/>
        <v>#N/A</v>
      </c>
      <c r="I59" s="89" t="e">
        <f t="shared" si="25"/>
        <v>#N/A</v>
      </c>
      <c r="J59" s="89" t="e">
        <f t="shared" si="26"/>
        <v>#N/A</v>
      </c>
      <c r="K59" s="94" t="e">
        <f t="shared" si="27"/>
        <v>#N/A</v>
      </c>
      <c r="L59" s="95" t="e">
        <f t="shared" si="28"/>
        <v>#N/A</v>
      </c>
      <c r="M59" s="89" t="e">
        <f t="shared" si="28"/>
        <v>#N/A</v>
      </c>
      <c r="N59" s="89" t="e">
        <f t="shared" si="28"/>
        <v>#N/A</v>
      </c>
      <c r="O59" s="89" t="e">
        <f t="shared" si="28"/>
        <v>#N/A</v>
      </c>
      <c r="P59" s="89" t="e">
        <f t="shared" si="28"/>
        <v>#N/A</v>
      </c>
      <c r="Q59" s="164"/>
      <c r="R59" s="89" t="e">
        <f t="shared" si="34"/>
        <v>#N/A</v>
      </c>
      <c r="S59" s="89" t="e">
        <f t="shared" si="30"/>
        <v>#N/A</v>
      </c>
      <c r="T59" s="89" t="e">
        <f t="shared" si="31"/>
        <v>#N/A</v>
      </c>
      <c r="W59" s="32"/>
      <c r="X59" s="59"/>
      <c r="Y59" s="101" t="s">
        <v>143</v>
      </c>
      <c r="Z59" s="117">
        <f t="shared" ref="Z59:AY59" ca="1" si="36">SUMPRODUCT((INDIRECT($AA$8)=$R$6) * (INDIRECT($AA$9)=Z$45) * (INDIRECT($AD$13)))</f>
        <v>0</v>
      </c>
      <c r="AA59" s="117">
        <f t="shared" ca="1" si="36"/>
        <v>0</v>
      </c>
      <c r="AB59" s="117">
        <f t="shared" ca="1" si="36"/>
        <v>0</v>
      </c>
      <c r="AC59" s="117">
        <f t="shared" ca="1" si="36"/>
        <v>0</v>
      </c>
      <c r="AD59" s="117">
        <f t="shared" ca="1" si="36"/>
        <v>0</v>
      </c>
      <c r="AE59" s="117">
        <f t="shared" ca="1" si="36"/>
        <v>0</v>
      </c>
      <c r="AF59" s="117">
        <f t="shared" ca="1" si="36"/>
        <v>0</v>
      </c>
      <c r="AG59" s="117">
        <f t="shared" ca="1" si="36"/>
        <v>0</v>
      </c>
      <c r="AH59" s="117">
        <f t="shared" ca="1" si="36"/>
        <v>0</v>
      </c>
      <c r="AI59" s="117">
        <f t="shared" ca="1" si="36"/>
        <v>0</v>
      </c>
      <c r="AJ59" s="117">
        <f t="shared" ca="1" si="36"/>
        <v>0</v>
      </c>
      <c r="AK59" s="117">
        <f t="shared" ca="1" si="36"/>
        <v>0</v>
      </c>
      <c r="AL59" s="117">
        <f t="shared" ca="1" si="36"/>
        <v>0</v>
      </c>
      <c r="AM59" s="117">
        <f t="shared" ca="1" si="36"/>
        <v>0</v>
      </c>
      <c r="AN59" s="117">
        <f t="shared" ca="1" si="36"/>
        <v>0</v>
      </c>
      <c r="AO59" s="117">
        <f t="shared" ca="1" si="36"/>
        <v>0</v>
      </c>
      <c r="AP59" s="117">
        <f t="shared" ca="1" si="36"/>
        <v>0</v>
      </c>
      <c r="AQ59" s="117">
        <f t="shared" ca="1" si="36"/>
        <v>0</v>
      </c>
      <c r="AR59" s="117">
        <f t="shared" ca="1" si="36"/>
        <v>0</v>
      </c>
      <c r="AS59" s="117">
        <f t="shared" ca="1" si="36"/>
        <v>0</v>
      </c>
      <c r="AT59" s="117">
        <f t="shared" ca="1" si="36"/>
        <v>0</v>
      </c>
      <c r="AU59" s="117">
        <f t="shared" ca="1" si="36"/>
        <v>0</v>
      </c>
      <c r="AV59" s="117">
        <f t="shared" ca="1" si="36"/>
        <v>0</v>
      </c>
      <c r="AW59" s="117">
        <f t="shared" ca="1" si="36"/>
        <v>0</v>
      </c>
      <c r="AX59" s="117">
        <f t="shared" ca="1" si="36"/>
        <v>0</v>
      </c>
      <c r="AY59" s="117">
        <f t="shared" ca="1" si="36"/>
        <v>0</v>
      </c>
    </row>
    <row r="60" spans="1:51" ht="20.100000000000001" hidden="1" customHeight="1">
      <c r="A60" s="254"/>
      <c r="B60" s="68" t="e">
        <f t="shared" si="18"/>
        <v>#N/A</v>
      </c>
      <c r="C60" s="89" t="e">
        <f t="shared" si="19"/>
        <v>#N/A</v>
      </c>
      <c r="D60" s="89" t="e">
        <f t="shared" si="20"/>
        <v>#N/A</v>
      </c>
      <c r="E60" s="89" t="e">
        <f t="shared" si="21"/>
        <v>#N/A</v>
      </c>
      <c r="F60" s="89" t="e">
        <f t="shared" si="22"/>
        <v>#N/A</v>
      </c>
      <c r="G60" s="89" t="e">
        <f t="shared" si="23"/>
        <v>#N/A</v>
      </c>
      <c r="H60" s="89" t="e">
        <f t="shared" si="24"/>
        <v>#N/A</v>
      </c>
      <c r="I60" s="89" t="e">
        <f t="shared" si="25"/>
        <v>#N/A</v>
      </c>
      <c r="J60" s="89" t="e">
        <f t="shared" si="26"/>
        <v>#N/A</v>
      </c>
      <c r="K60" s="94" t="e">
        <f t="shared" si="27"/>
        <v>#N/A</v>
      </c>
      <c r="L60" s="95" t="e">
        <f t="shared" si="28"/>
        <v>#N/A</v>
      </c>
      <c r="M60" s="89" t="e">
        <f t="shared" si="28"/>
        <v>#N/A</v>
      </c>
      <c r="N60" s="89" t="e">
        <f t="shared" si="28"/>
        <v>#N/A</v>
      </c>
      <c r="O60" s="89" t="e">
        <f t="shared" si="28"/>
        <v>#N/A</v>
      </c>
      <c r="P60" s="89" t="e">
        <f t="shared" si="28"/>
        <v>#N/A</v>
      </c>
      <c r="Q60" s="164"/>
      <c r="R60" s="89" t="e">
        <f t="shared" si="34"/>
        <v>#N/A</v>
      </c>
      <c r="S60" s="89" t="e">
        <f t="shared" si="30"/>
        <v>#N/A</v>
      </c>
      <c r="T60" s="89" t="e">
        <f t="shared" si="31"/>
        <v>#N/A</v>
      </c>
      <c r="W60" s="32"/>
      <c r="X60" s="59"/>
      <c r="Y60" s="101" t="s">
        <v>144</v>
      </c>
      <c r="Z60" s="117">
        <f t="shared" ref="Z60:AY60" ca="1" si="37">SUMPRODUCT((INDIRECT($AA$8)=$R$6) * (INDIRECT($AA$9)=Z$45) * (INDIRECT($AD$14)))</f>
        <v>0</v>
      </c>
      <c r="AA60" s="117">
        <f t="shared" ca="1" si="37"/>
        <v>0</v>
      </c>
      <c r="AB60" s="117">
        <f t="shared" ca="1" si="37"/>
        <v>0</v>
      </c>
      <c r="AC60" s="117">
        <f t="shared" ca="1" si="37"/>
        <v>0</v>
      </c>
      <c r="AD60" s="117">
        <f t="shared" ca="1" si="37"/>
        <v>0</v>
      </c>
      <c r="AE60" s="117">
        <f t="shared" ca="1" si="37"/>
        <v>0</v>
      </c>
      <c r="AF60" s="117">
        <f t="shared" ca="1" si="37"/>
        <v>0</v>
      </c>
      <c r="AG60" s="117">
        <f t="shared" ca="1" si="37"/>
        <v>0</v>
      </c>
      <c r="AH60" s="117">
        <f t="shared" ca="1" si="37"/>
        <v>0</v>
      </c>
      <c r="AI60" s="117">
        <f t="shared" ca="1" si="37"/>
        <v>0</v>
      </c>
      <c r="AJ60" s="117">
        <f t="shared" ca="1" si="37"/>
        <v>0</v>
      </c>
      <c r="AK60" s="117">
        <f t="shared" ca="1" si="37"/>
        <v>0</v>
      </c>
      <c r="AL60" s="117">
        <f t="shared" ca="1" si="37"/>
        <v>0</v>
      </c>
      <c r="AM60" s="117">
        <f t="shared" ca="1" si="37"/>
        <v>0</v>
      </c>
      <c r="AN60" s="117">
        <f t="shared" ca="1" si="37"/>
        <v>0</v>
      </c>
      <c r="AO60" s="117">
        <f t="shared" ca="1" si="37"/>
        <v>0</v>
      </c>
      <c r="AP60" s="117">
        <f t="shared" ca="1" si="37"/>
        <v>0</v>
      </c>
      <c r="AQ60" s="117">
        <f t="shared" ca="1" si="37"/>
        <v>0</v>
      </c>
      <c r="AR60" s="117">
        <f t="shared" ca="1" si="37"/>
        <v>0</v>
      </c>
      <c r="AS60" s="117">
        <f t="shared" ca="1" si="37"/>
        <v>0</v>
      </c>
      <c r="AT60" s="117">
        <f t="shared" ca="1" si="37"/>
        <v>0</v>
      </c>
      <c r="AU60" s="117">
        <f t="shared" ca="1" si="37"/>
        <v>0</v>
      </c>
      <c r="AV60" s="117">
        <f t="shared" ca="1" si="37"/>
        <v>0</v>
      </c>
      <c r="AW60" s="117">
        <f t="shared" ca="1" si="37"/>
        <v>0</v>
      </c>
      <c r="AX60" s="117">
        <f t="shared" ca="1" si="37"/>
        <v>0</v>
      </c>
      <c r="AY60" s="117">
        <f t="shared" ca="1" si="37"/>
        <v>0</v>
      </c>
    </row>
    <row r="61" spans="1:51" ht="20.100000000000001" hidden="1" customHeight="1">
      <c r="A61" s="254"/>
      <c r="B61" s="68" t="e">
        <f t="shared" si="18"/>
        <v>#N/A</v>
      </c>
      <c r="C61" s="89" t="e">
        <f t="shared" si="19"/>
        <v>#N/A</v>
      </c>
      <c r="D61" s="89" t="e">
        <f t="shared" si="20"/>
        <v>#N/A</v>
      </c>
      <c r="E61" s="89" t="e">
        <f t="shared" si="21"/>
        <v>#N/A</v>
      </c>
      <c r="F61" s="89" t="e">
        <f t="shared" si="22"/>
        <v>#N/A</v>
      </c>
      <c r="G61" s="89" t="e">
        <f t="shared" si="23"/>
        <v>#N/A</v>
      </c>
      <c r="H61" s="89" t="e">
        <f t="shared" si="24"/>
        <v>#N/A</v>
      </c>
      <c r="I61" s="89" t="e">
        <f t="shared" si="25"/>
        <v>#N/A</v>
      </c>
      <c r="J61" s="89" t="e">
        <f t="shared" si="26"/>
        <v>#N/A</v>
      </c>
      <c r="K61" s="94" t="e">
        <f t="shared" si="27"/>
        <v>#N/A</v>
      </c>
      <c r="L61" s="95" t="e">
        <f t="shared" si="28"/>
        <v>#N/A</v>
      </c>
      <c r="M61" s="89" t="e">
        <f t="shared" si="28"/>
        <v>#N/A</v>
      </c>
      <c r="N61" s="89" t="e">
        <f t="shared" si="28"/>
        <v>#N/A</v>
      </c>
      <c r="O61" s="89" t="e">
        <f t="shared" si="28"/>
        <v>#N/A</v>
      </c>
      <c r="P61" s="89" t="e">
        <f t="shared" si="28"/>
        <v>#N/A</v>
      </c>
      <c r="Q61" s="164"/>
      <c r="R61" s="89" t="e">
        <f t="shared" si="34"/>
        <v>#N/A</v>
      </c>
      <c r="S61" s="89" t="e">
        <f t="shared" si="30"/>
        <v>#N/A</v>
      </c>
      <c r="T61" s="89" t="e">
        <f t="shared" si="31"/>
        <v>#N/A</v>
      </c>
      <c r="W61" s="32"/>
      <c r="X61" s="59"/>
      <c r="Y61" s="101" t="s">
        <v>145</v>
      </c>
      <c r="Z61" s="117">
        <f t="shared" ref="Z61:AY61" ca="1" si="38">SUMPRODUCT((INDIRECT($AA$8)=$R$6) * (INDIRECT($AA$9)=Z$45) * (INDIRECT($AD$15)))</f>
        <v>0</v>
      </c>
      <c r="AA61" s="117">
        <f t="shared" ca="1" si="38"/>
        <v>0</v>
      </c>
      <c r="AB61" s="117">
        <f t="shared" ca="1" si="38"/>
        <v>0</v>
      </c>
      <c r="AC61" s="117">
        <f t="shared" ca="1" si="38"/>
        <v>0</v>
      </c>
      <c r="AD61" s="117">
        <f t="shared" ca="1" si="38"/>
        <v>0</v>
      </c>
      <c r="AE61" s="117">
        <f t="shared" ca="1" si="38"/>
        <v>0</v>
      </c>
      <c r="AF61" s="117">
        <f t="shared" ca="1" si="38"/>
        <v>0</v>
      </c>
      <c r="AG61" s="117">
        <f t="shared" ca="1" si="38"/>
        <v>0</v>
      </c>
      <c r="AH61" s="117">
        <f t="shared" ca="1" si="38"/>
        <v>0</v>
      </c>
      <c r="AI61" s="117">
        <f t="shared" ca="1" si="38"/>
        <v>0</v>
      </c>
      <c r="AJ61" s="117">
        <f t="shared" ca="1" si="38"/>
        <v>0</v>
      </c>
      <c r="AK61" s="117">
        <f t="shared" ca="1" si="38"/>
        <v>0</v>
      </c>
      <c r="AL61" s="117">
        <f t="shared" ca="1" si="38"/>
        <v>0</v>
      </c>
      <c r="AM61" s="117">
        <f t="shared" ca="1" si="38"/>
        <v>0</v>
      </c>
      <c r="AN61" s="117">
        <f t="shared" ca="1" si="38"/>
        <v>0</v>
      </c>
      <c r="AO61" s="117">
        <f t="shared" ca="1" si="38"/>
        <v>0</v>
      </c>
      <c r="AP61" s="117">
        <f t="shared" ca="1" si="38"/>
        <v>0</v>
      </c>
      <c r="AQ61" s="117">
        <f t="shared" ca="1" si="38"/>
        <v>0</v>
      </c>
      <c r="AR61" s="117">
        <f t="shared" ca="1" si="38"/>
        <v>0</v>
      </c>
      <c r="AS61" s="117">
        <f t="shared" ca="1" si="38"/>
        <v>0</v>
      </c>
      <c r="AT61" s="117">
        <f t="shared" ca="1" si="38"/>
        <v>0</v>
      </c>
      <c r="AU61" s="117">
        <f t="shared" ca="1" si="38"/>
        <v>0</v>
      </c>
      <c r="AV61" s="117">
        <f t="shared" ca="1" si="38"/>
        <v>0</v>
      </c>
      <c r="AW61" s="117">
        <f t="shared" ca="1" si="38"/>
        <v>0</v>
      </c>
      <c r="AX61" s="117">
        <f t="shared" ca="1" si="38"/>
        <v>0</v>
      </c>
      <c r="AY61" s="117">
        <f t="shared" ca="1" si="38"/>
        <v>0</v>
      </c>
    </row>
    <row r="62" spans="1:51" ht="20.100000000000001" hidden="1" customHeight="1">
      <c r="A62" s="254"/>
      <c r="B62" s="68" t="e">
        <f t="shared" si="18"/>
        <v>#N/A</v>
      </c>
      <c r="C62" s="89" t="e">
        <f t="shared" si="19"/>
        <v>#N/A</v>
      </c>
      <c r="D62" s="89" t="e">
        <f t="shared" si="20"/>
        <v>#N/A</v>
      </c>
      <c r="E62" s="89" t="e">
        <f t="shared" si="21"/>
        <v>#N/A</v>
      </c>
      <c r="F62" s="89" t="e">
        <f t="shared" si="22"/>
        <v>#N/A</v>
      </c>
      <c r="G62" s="89" t="e">
        <f t="shared" si="23"/>
        <v>#N/A</v>
      </c>
      <c r="H62" s="89" t="e">
        <f t="shared" si="24"/>
        <v>#N/A</v>
      </c>
      <c r="I62" s="89" t="e">
        <f t="shared" si="25"/>
        <v>#N/A</v>
      </c>
      <c r="J62" s="89" t="e">
        <f t="shared" si="26"/>
        <v>#N/A</v>
      </c>
      <c r="K62" s="94" t="e">
        <f t="shared" si="27"/>
        <v>#N/A</v>
      </c>
      <c r="L62" s="95" t="e">
        <f t="shared" si="28"/>
        <v>#N/A</v>
      </c>
      <c r="M62" s="89" t="e">
        <f t="shared" si="28"/>
        <v>#N/A</v>
      </c>
      <c r="N62" s="89" t="e">
        <f t="shared" si="28"/>
        <v>#N/A</v>
      </c>
      <c r="O62" s="89" t="e">
        <f t="shared" si="28"/>
        <v>#N/A</v>
      </c>
      <c r="P62" s="89" t="e">
        <f t="shared" si="28"/>
        <v>#N/A</v>
      </c>
      <c r="Q62" s="164"/>
      <c r="R62" s="89" t="e">
        <f t="shared" si="34"/>
        <v>#N/A</v>
      </c>
      <c r="S62" s="89" t="e">
        <f t="shared" si="30"/>
        <v>#N/A</v>
      </c>
      <c r="T62" s="89" t="e">
        <f t="shared" si="31"/>
        <v>#N/A</v>
      </c>
      <c r="W62" s="32"/>
      <c r="X62" s="59"/>
      <c r="Y62" s="102" t="s">
        <v>13</v>
      </c>
      <c r="Z62" s="117">
        <f t="shared" ref="Z62:AY62" ca="1" si="39">SUMPRODUCT((INDIRECT($AA$8)=$R$6) * (INDIRECT($AA$9)=Z$45) * (INDIRECT($AD$16)))</f>
        <v>0</v>
      </c>
      <c r="AA62" s="117">
        <f t="shared" ca="1" si="39"/>
        <v>0</v>
      </c>
      <c r="AB62" s="117">
        <f t="shared" ca="1" si="39"/>
        <v>0</v>
      </c>
      <c r="AC62" s="117">
        <f t="shared" ca="1" si="39"/>
        <v>0</v>
      </c>
      <c r="AD62" s="117">
        <f t="shared" ca="1" si="39"/>
        <v>0</v>
      </c>
      <c r="AE62" s="117">
        <f t="shared" ca="1" si="39"/>
        <v>0</v>
      </c>
      <c r="AF62" s="117">
        <f t="shared" ca="1" si="39"/>
        <v>0</v>
      </c>
      <c r="AG62" s="117">
        <f t="shared" ca="1" si="39"/>
        <v>0</v>
      </c>
      <c r="AH62" s="117">
        <f t="shared" ca="1" si="39"/>
        <v>0</v>
      </c>
      <c r="AI62" s="117">
        <f t="shared" ca="1" si="39"/>
        <v>0</v>
      </c>
      <c r="AJ62" s="117">
        <f t="shared" ca="1" si="39"/>
        <v>0</v>
      </c>
      <c r="AK62" s="117">
        <f t="shared" ca="1" si="39"/>
        <v>0</v>
      </c>
      <c r="AL62" s="117">
        <f t="shared" ca="1" si="39"/>
        <v>0</v>
      </c>
      <c r="AM62" s="117">
        <f t="shared" ca="1" si="39"/>
        <v>0</v>
      </c>
      <c r="AN62" s="117">
        <f t="shared" ca="1" si="39"/>
        <v>0</v>
      </c>
      <c r="AO62" s="117">
        <f t="shared" ca="1" si="39"/>
        <v>0</v>
      </c>
      <c r="AP62" s="117">
        <f t="shared" ca="1" si="39"/>
        <v>0</v>
      </c>
      <c r="AQ62" s="117">
        <f t="shared" ca="1" si="39"/>
        <v>0</v>
      </c>
      <c r="AR62" s="117">
        <f t="shared" ca="1" si="39"/>
        <v>0</v>
      </c>
      <c r="AS62" s="117">
        <f t="shared" ca="1" si="39"/>
        <v>0</v>
      </c>
      <c r="AT62" s="117">
        <f t="shared" ca="1" si="39"/>
        <v>0</v>
      </c>
      <c r="AU62" s="117">
        <f t="shared" ca="1" si="39"/>
        <v>0</v>
      </c>
      <c r="AV62" s="117">
        <f t="shared" ca="1" si="39"/>
        <v>0</v>
      </c>
      <c r="AW62" s="117">
        <f t="shared" ca="1" si="39"/>
        <v>0</v>
      </c>
      <c r="AX62" s="117">
        <f t="shared" ca="1" si="39"/>
        <v>0</v>
      </c>
      <c r="AY62" s="117">
        <f t="shared" ca="1" si="39"/>
        <v>0</v>
      </c>
    </row>
    <row r="63" spans="1:51" ht="20.100000000000001" hidden="1" customHeight="1">
      <c r="A63" s="254"/>
      <c r="B63" s="68" t="e">
        <f t="shared" si="18"/>
        <v>#N/A</v>
      </c>
      <c r="C63" s="89" t="e">
        <f t="shared" si="19"/>
        <v>#N/A</v>
      </c>
      <c r="D63" s="89" t="e">
        <f t="shared" si="20"/>
        <v>#N/A</v>
      </c>
      <c r="E63" s="89" t="e">
        <f t="shared" si="21"/>
        <v>#N/A</v>
      </c>
      <c r="F63" s="89" t="e">
        <f t="shared" si="22"/>
        <v>#N/A</v>
      </c>
      <c r="G63" s="89" t="e">
        <f t="shared" si="23"/>
        <v>#N/A</v>
      </c>
      <c r="H63" s="89" t="e">
        <f t="shared" si="24"/>
        <v>#N/A</v>
      </c>
      <c r="I63" s="89" t="e">
        <f t="shared" si="25"/>
        <v>#N/A</v>
      </c>
      <c r="J63" s="89" t="e">
        <f t="shared" si="26"/>
        <v>#N/A</v>
      </c>
      <c r="K63" s="94" t="e">
        <f t="shared" si="27"/>
        <v>#N/A</v>
      </c>
      <c r="L63" s="95" t="e">
        <f t="shared" si="28"/>
        <v>#N/A</v>
      </c>
      <c r="M63" s="89" t="e">
        <f t="shared" si="28"/>
        <v>#N/A</v>
      </c>
      <c r="N63" s="89" t="e">
        <f t="shared" si="28"/>
        <v>#N/A</v>
      </c>
      <c r="O63" s="89" t="e">
        <f t="shared" si="28"/>
        <v>#N/A</v>
      </c>
      <c r="P63" s="89" t="e">
        <f t="shared" si="28"/>
        <v>#N/A</v>
      </c>
      <c r="Q63" s="164"/>
      <c r="R63" s="89" t="e">
        <f t="shared" si="34"/>
        <v>#N/A</v>
      </c>
      <c r="S63" s="89" t="e">
        <f t="shared" si="30"/>
        <v>#N/A</v>
      </c>
      <c r="T63" s="89" t="e">
        <f t="shared" si="31"/>
        <v>#N/A</v>
      </c>
      <c r="W63" s="32"/>
      <c r="X63" s="59"/>
      <c r="Y63" s="101" t="s">
        <v>0</v>
      </c>
      <c r="Z63" s="117">
        <f t="shared" ref="Z63:AY63" ca="1" si="40">SUMPRODUCT((INDIRECT($AA$8)=$R$6) * (INDIRECT($AA$9)=Z$45) * (INDIRECT($AD$17)))</f>
        <v>0</v>
      </c>
      <c r="AA63" s="117">
        <f t="shared" ca="1" si="40"/>
        <v>0</v>
      </c>
      <c r="AB63" s="117">
        <f t="shared" ca="1" si="40"/>
        <v>0</v>
      </c>
      <c r="AC63" s="117">
        <f t="shared" ca="1" si="40"/>
        <v>0</v>
      </c>
      <c r="AD63" s="117">
        <f t="shared" ca="1" si="40"/>
        <v>0</v>
      </c>
      <c r="AE63" s="117">
        <f t="shared" ca="1" si="40"/>
        <v>0</v>
      </c>
      <c r="AF63" s="117">
        <f t="shared" ca="1" si="40"/>
        <v>0</v>
      </c>
      <c r="AG63" s="117">
        <f t="shared" ca="1" si="40"/>
        <v>0</v>
      </c>
      <c r="AH63" s="117">
        <f t="shared" ca="1" si="40"/>
        <v>0</v>
      </c>
      <c r="AI63" s="117">
        <f t="shared" ca="1" si="40"/>
        <v>0</v>
      </c>
      <c r="AJ63" s="117">
        <f t="shared" ca="1" si="40"/>
        <v>0</v>
      </c>
      <c r="AK63" s="117">
        <f t="shared" ca="1" si="40"/>
        <v>0</v>
      </c>
      <c r="AL63" s="117">
        <f t="shared" ca="1" si="40"/>
        <v>0</v>
      </c>
      <c r="AM63" s="117">
        <f t="shared" ca="1" si="40"/>
        <v>0</v>
      </c>
      <c r="AN63" s="117">
        <f t="shared" ca="1" si="40"/>
        <v>0</v>
      </c>
      <c r="AO63" s="117">
        <f t="shared" ca="1" si="40"/>
        <v>0</v>
      </c>
      <c r="AP63" s="117">
        <f t="shared" ca="1" si="40"/>
        <v>0</v>
      </c>
      <c r="AQ63" s="117">
        <f t="shared" ca="1" si="40"/>
        <v>0</v>
      </c>
      <c r="AR63" s="117">
        <f t="shared" ca="1" si="40"/>
        <v>0</v>
      </c>
      <c r="AS63" s="117">
        <f t="shared" ca="1" si="40"/>
        <v>0</v>
      </c>
      <c r="AT63" s="117">
        <f t="shared" ca="1" si="40"/>
        <v>0</v>
      </c>
      <c r="AU63" s="117">
        <f t="shared" ca="1" si="40"/>
        <v>0</v>
      </c>
      <c r="AV63" s="117">
        <f t="shared" ca="1" si="40"/>
        <v>0</v>
      </c>
      <c r="AW63" s="117">
        <f t="shared" ca="1" si="40"/>
        <v>0</v>
      </c>
      <c r="AX63" s="117">
        <f t="shared" ca="1" si="40"/>
        <v>0</v>
      </c>
      <c r="AY63" s="117">
        <f t="shared" ca="1" si="40"/>
        <v>0</v>
      </c>
    </row>
    <row r="64" spans="1:51" ht="20.100000000000001" hidden="1" customHeight="1">
      <c r="A64" s="254"/>
      <c r="B64" s="68" t="e">
        <f t="shared" si="18"/>
        <v>#N/A</v>
      </c>
      <c r="C64" s="89" t="e">
        <f t="shared" si="19"/>
        <v>#N/A</v>
      </c>
      <c r="D64" s="89" t="e">
        <f t="shared" si="20"/>
        <v>#N/A</v>
      </c>
      <c r="E64" s="89" t="e">
        <f t="shared" si="21"/>
        <v>#N/A</v>
      </c>
      <c r="F64" s="89" t="e">
        <f t="shared" si="22"/>
        <v>#N/A</v>
      </c>
      <c r="G64" s="89" t="e">
        <f t="shared" si="23"/>
        <v>#N/A</v>
      </c>
      <c r="H64" s="89" t="e">
        <f t="shared" si="24"/>
        <v>#N/A</v>
      </c>
      <c r="I64" s="89" t="e">
        <f t="shared" si="25"/>
        <v>#N/A</v>
      </c>
      <c r="J64" s="89" t="e">
        <f t="shared" si="26"/>
        <v>#N/A</v>
      </c>
      <c r="K64" s="94" t="e">
        <f t="shared" si="27"/>
        <v>#N/A</v>
      </c>
      <c r="L64" s="95" t="e">
        <f t="shared" si="28"/>
        <v>#N/A</v>
      </c>
      <c r="M64" s="89" t="e">
        <f t="shared" si="28"/>
        <v>#N/A</v>
      </c>
      <c r="N64" s="89" t="e">
        <f t="shared" si="28"/>
        <v>#N/A</v>
      </c>
      <c r="O64" s="89" t="e">
        <f t="shared" si="28"/>
        <v>#N/A</v>
      </c>
      <c r="P64" s="89" t="e">
        <f t="shared" si="28"/>
        <v>#N/A</v>
      </c>
      <c r="Q64" s="164"/>
      <c r="R64" s="89" t="e">
        <f t="shared" si="34"/>
        <v>#N/A</v>
      </c>
      <c r="S64" s="89" t="e">
        <f t="shared" si="30"/>
        <v>#N/A</v>
      </c>
      <c r="T64" s="89" t="e">
        <f t="shared" si="31"/>
        <v>#N/A</v>
      </c>
      <c r="W64" s="32"/>
      <c r="X64" s="59"/>
      <c r="Y64" s="102" t="s">
        <v>170</v>
      </c>
      <c r="Z64" s="120">
        <f t="shared" ref="Z64:AY64" ca="1" si="41">SUM(Z$56:Z$63)</f>
        <v>3514</v>
      </c>
      <c r="AA64" s="120">
        <f t="shared" ca="1" si="41"/>
        <v>5622</v>
      </c>
      <c r="AB64" s="120">
        <f t="shared" ca="1" si="41"/>
        <v>5622</v>
      </c>
      <c r="AC64" s="120">
        <f t="shared" ca="1" si="41"/>
        <v>9662</v>
      </c>
      <c r="AD64" s="120">
        <f t="shared" ca="1" si="41"/>
        <v>9662</v>
      </c>
      <c r="AE64" s="120">
        <f t="shared" ca="1" si="41"/>
        <v>9662</v>
      </c>
      <c r="AF64" s="120">
        <f t="shared" ca="1" si="41"/>
        <v>2108</v>
      </c>
      <c r="AG64" s="120">
        <f t="shared" ca="1" si="41"/>
        <v>2108</v>
      </c>
      <c r="AH64" s="120">
        <f t="shared" ca="1" si="41"/>
        <v>2108</v>
      </c>
      <c r="AI64" s="120">
        <f t="shared" ca="1" si="41"/>
        <v>2108</v>
      </c>
      <c r="AJ64" s="120">
        <f t="shared" ca="1" si="41"/>
        <v>5973</v>
      </c>
      <c r="AK64" s="120">
        <f t="shared" ca="1" si="41"/>
        <v>5973</v>
      </c>
      <c r="AL64" s="120">
        <f t="shared" ca="1" si="41"/>
        <v>5973</v>
      </c>
      <c r="AM64" s="120">
        <f t="shared" ca="1" si="41"/>
        <v>7027</v>
      </c>
      <c r="AN64" s="120">
        <f t="shared" ca="1" si="41"/>
        <v>7027</v>
      </c>
      <c r="AO64" s="120">
        <f t="shared" ca="1" si="41"/>
        <v>7027</v>
      </c>
      <c r="AP64" s="120">
        <f t="shared" ca="1" si="41"/>
        <v>7027</v>
      </c>
      <c r="AQ64" s="120">
        <f t="shared" ca="1" si="41"/>
        <v>7027</v>
      </c>
      <c r="AR64" s="120">
        <f t="shared" ca="1" si="41"/>
        <v>7027</v>
      </c>
      <c r="AS64" s="120">
        <f t="shared" ca="1" si="41"/>
        <v>7027</v>
      </c>
      <c r="AT64" s="120">
        <f t="shared" ca="1" si="41"/>
        <v>7027</v>
      </c>
      <c r="AU64" s="120">
        <f t="shared" ca="1" si="41"/>
        <v>7027</v>
      </c>
      <c r="AV64" s="120">
        <f t="shared" ca="1" si="41"/>
        <v>7027</v>
      </c>
      <c r="AW64" s="120">
        <f t="shared" ca="1" si="41"/>
        <v>7027</v>
      </c>
      <c r="AX64" s="120">
        <f t="shared" ca="1" si="41"/>
        <v>7027</v>
      </c>
      <c r="AY64" s="120">
        <f t="shared" ca="1" si="41"/>
        <v>0</v>
      </c>
    </row>
    <row r="65" spans="1:51" ht="20.100000000000001" hidden="1" customHeight="1">
      <c r="A65" s="254"/>
      <c r="B65" s="68" t="e">
        <f t="shared" si="18"/>
        <v>#N/A</v>
      </c>
      <c r="C65" s="89" t="e">
        <f t="shared" si="19"/>
        <v>#N/A</v>
      </c>
      <c r="D65" s="89" t="e">
        <f t="shared" si="20"/>
        <v>#N/A</v>
      </c>
      <c r="E65" s="89" t="e">
        <f t="shared" si="21"/>
        <v>#N/A</v>
      </c>
      <c r="F65" s="89" t="e">
        <f t="shared" si="22"/>
        <v>#N/A</v>
      </c>
      <c r="G65" s="89" t="e">
        <f t="shared" si="23"/>
        <v>#N/A</v>
      </c>
      <c r="H65" s="89" t="e">
        <f t="shared" si="24"/>
        <v>#N/A</v>
      </c>
      <c r="I65" s="89" t="e">
        <f t="shared" si="25"/>
        <v>#N/A</v>
      </c>
      <c r="J65" s="89" t="e">
        <f t="shared" si="26"/>
        <v>#N/A</v>
      </c>
      <c r="K65" s="94" t="e">
        <f t="shared" si="27"/>
        <v>#N/A</v>
      </c>
      <c r="L65" s="95" t="e">
        <f t="shared" si="28"/>
        <v>#N/A</v>
      </c>
      <c r="M65" s="89" t="e">
        <f t="shared" si="28"/>
        <v>#N/A</v>
      </c>
      <c r="N65" s="89" t="e">
        <f t="shared" si="28"/>
        <v>#N/A</v>
      </c>
      <c r="O65" s="89" t="e">
        <f t="shared" si="28"/>
        <v>#N/A</v>
      </c>
      <c r="P65" s="89" t="e">
        <f t="shared" si="28"/>
        <v>#N/A</v>
      </c>
      <c r="Q65" s="164"/>
      <c r="R65" s="89" t="e">
        <f t="shared" si="34"/>
        <v>#N/A</v>
      </c>
      <c r="S65" s="89" t="e">
        <f t="shared" si="30"/>
        <v>#N/A</v>
      </c>
      <c r="T65" s="89" t="e">
        <f t="shared" si="31"/>
        <v>#N/A</v>
      </c>
      <c r="W65" s="32"/>
      <c r="X65" s="60"/>
      <c r="Y65" s="104" t="s">
        <v>173</v>
      </c>
      <c r="Z65" s="119">
        <f t="shared" ref="Z65:AY65" ca="1" si="42">SUM(Z$56:Z$62)</f>
        <v>3514</v>
      </c>
      <c r="AA65" s="119">
        <f t="shared" ca="1" si="42"/>
        <v>5622</v>
      </c>
      <c r="AB65" s="119">
        <f t="shared" ca="1" si="42"/>
        <v>5622</v>
      </c>
      <c r="AC65" s="119">
        <f t="shared" ca="1" si="42"/>
        <v>9662</v>
      </c>
      <c r="AD65" s="119">
        <f t="shared" ca="1" si="42"/>
        <v>9662</v>
      </c>
      <c r="AE65" s="119">
        <f t="shared" ca="1" si="42"/>
        <v>9662</v>
      </c>
      <c r="AF65" s="119">
        <f t="shared" ca="1" si="42"/>
        <v>2108</v>
      </c>
      <c r="AG65" s="119">
        <f t="shared" ca="1" si="42"/>
        <v>2108</v>
      </c>
      <c r="AH65" s="119">
        <f t="shared" ca="1" si="42"/>
        <v>2108</v>
      </c>
      <c r="AI65" s="119">
        <f t="shared" ca="1" si="42"/>
        <v>2108</v>
      </c>
      <c r="AJ65" s="119">
        <f t="shared" ca="1" si="42"/>
        <v>5973</v>
      </c>
      <c r="AK65" s="119">
        <f t="shared" ca="1" si="42"/>
        <v>5973</v>
      </c>
      <c r="AL65" s="119">
        <f t="shared" ca="1" si="42"/>
        <v>5973</v>
      </c>
      <c r="AM65" s="119">
        <f t="shared" ca="1" si="42"/>
        <v>7027</v>
      </c>
      <c r="AN65" s="119">
        <f t="shared" ca="1" si="42"/>
        <v>7027</v>
      </c>
      <c r="AO65" s="119">
        <f t="shared" ca="1" si="42"/>
        <v>7027</v>
      </c>
      <c r="AP65" s="119">
        <f t="shared" ca="1" si="42"/>
        <v>7027</v>
      </c>
      <c r="AQ65" s="119">
        <f t="shared" ca="1" si="42"/>
        <v>7027</v>
      </c>
      <c r="AR65" s="119">
        <f t="shared" ca="1" si="42"/>
        <v>7027</v>
      </c>
      <c r="AS65" s="119">
        <f t="shared" ca="1" si="42"/>
        <v>7027</v>
      </c>
      <c r="AT65" s="119">
        <f t="shared" ca="1" si="42"/>
        <v>7027</v>
      </c>
      <c r="AU65" s="119">
        <f t="shared" ca="1" si="42"/>
        <v>7027</v>
      </c>
      <c r="AV65" s="119">
        <f t="shared" ca="1" si="42"/>
        <v>7027</v>
      </c>
      <c r="AW65" s="119">
        <f t="shared" ca="1" si="42"/>
        <v>7027</v>
      </c>
      <c r="AX65" s="119">
        <f t="shared" ca="1" si="42"/>
        <v>7027</v>
      </c>
      <c r="AY65" s="119">
        <f t="shared" ca="1" si="42"/>
        <v>0</v>
      </c>
    </row>
    <row r="66" spans="1:51" ht="20.100000000000001" hidden="1" customHeight="1">
      <c r="A66" s="254"/>
      <c r="B66" s="68" t="e">
        <f t="shared" si="18"/>
        <v>#N/A</v>
      </c>
      <c r="C66" s="89" t="e">
        <f t="shared" si="19"/>
        <v>#N/A</v>
      </c>
      <c r="D66" s="89" t="e">
        <f t="shared" si="20"/>
        <v>#N/A</v>
      </c>
      <c r="E66" s="89" t="e">
        <f t="shared" si="21"/>
        <v>#N/A</v>
      </c>
      <c r="F66" s="89" t="e">
        <f t="shared" si="22"/>
        <v>#N/A</v>
      </c>
      <c r="G66" s="89" t="e">
        <f t="shared" si="23"/>
        <v>#N/A</v>
      </c>
      <c r="H66" s="89" t="e">
        <f t="shared" si="24"/>
        <v>#N/A</v>
      </c>
      <c r="I66" s="89" t="e">
        <f t="shared" si="25"/>
        <v>#N/A</v>
      </c>
      <c r="J66" s="89" t="e">
        <f t="shared" si="26"/>
        <v>#N/A</v>
      </c>
      <c r="K66" s="94" t="e">
        <f t="shared" si="27"/>
        <v>#N/A</v>
      </c>
      <c r="L66" s="95" t="e">
        <f t="shared" si="28"/>
        <v>#N/A</v>
      </c>
      <c r="M66" s="89" t="e">
        <f t="shared" si="28"/>
        <v>#N/A</v>
      </c>
      <c r="N66" s="89" t="e">
        <f t="shared" si="28"/>
        <v>#N/A</v>
      </c>
      <c r="O66" s="89" t="e">
        <f t="shared" si="28"/>
        <v>#N/A</v>
      </c>
      <c r="P66" s="89" t="e">
        <f t="shared" si="28"/>
        <v>#N/A</v>
      </c>
      <c r="Q66" s="164"/>
      <c r="R66" s="89" t="e">
        <f t="shared" si="34"/>
        <v>#N/A</v>
      </c>
      <c r="S66" s="89" t="e">
        <f t="shared" si="30"/>
        <v>#N/A</v>
      </c>
      <c r="T66" s="89" t="e">
        <f t="shared" si="31"/>
        <v>#N/A</v>
      </c>
      <c r="W66" s="32"/>
      <c r="X66" s="61" t="s">
        <v>64</v>
      </c>
      <c r="Y66" s="100" t="s">
        <v>141</v>
      </c>
      <c r="Z66" s="116">
        <f t="shared" ref="Z66:AY66" ca="1" si="43">SUMPRODUCT((INDIRECT($AA$8)=$R$6) * (INDIRECT($AA$9)=Z$45) * (INDIRECT($AG$11)))</f>
        <v>0</v>
      </c>
      <c r="AA66" s="116">
        <f t="shared" ca="1" si="43"/>
        <v>0</v>
      </c>
      <c r="AB66" s="116">
        <f t="shared" ca="1" si="43"/>
        <v>0</v>
      </c>
      <c r="AC66" s="116">
        <f t="shared" ca="1" si="43"/>
        <v>0</v>
      </c>
      <c r="AD66" s="116">
        <f t="shared" ca="1" si="43"/>
        <v>0</v>
      </c>
      <c r="AE66" s="116">
        <f t="shared" ca="1" si="43"/>
        <v>0</v>
      </c>
      <c r="AF66" s="116">
        <f t="shared" ca="1" si="43"/>
        <v>0</v>
      </c>
      <c r="AG66" s="116">
        <f t="shared" ca="1" si="43"/>
        <v>0</v>
      </c>
      <c r="AH66" s="116">
        <f t="shared" ca="1" si="43"/>
        <v>0</v>
      </c>
      <c r="AI66" s="116">
        <f t="shared" ca="1" si="43"/>
        <v>0</v>
      </c>
      <c r="AJ66" s="116">
        <f t="shared" ca="1" si="43"/>
        <v>0</v>
      </c>
      <c r="AK66" s="116">
        <f t="shared" ca="1" si="43"/>
        <v>0</v>
      </c>
      <c r="AL66" s="116">
        <f t="shared" ca="1" si="43"/>
        <v>0</v>
      </c>
      <c r="AM66" s="116">
        <f t="shared" ca="1" si="43"/>
        <v>0</v>
      </c>
      <c r="AN66" s="116">
        <f t="shared" ca="1" si="43"/>
        <v>0</v>
      </c>
      <c r="AO66" s="116">
        <f t="shared" ca="1" si="43"/>
        <v>0</v>
      </c>
      <c r="AP66" s="116">
        <f t="shared" ca="1" si="43"/>
        <v>0</v>
      </c>
      <c r="AQ66" s="116">
        <f t="shared" ca="1" si="43"/>
        <v>0</v>
      </c>
      <c r="AR66" s="116">
        <f t="shared" ca="1" si="43"/>
        <v>0</v>
      </c>
      <c r="AS66" s="116">
        <f t="shared" ca="1" si="43"/>
        <v>0</v>
      </c>
      <c r="AT66" s="116">
        <f t="shared" ca="1" si="43"/>
        <v>0</v>
      </c>
      <c r="AU66" s="116">
        <f t="shared" ca="1" si="43"/>
        <v>0</v>
      </c>
      <c r="AV66" s="116">
        <f t="shared" ca="1" si="43"/>
        <v>0</v>
      </c>
      <c r="AW66" s="116">
        <f t="shared" ca="1" si="43"/>
        <v>0</v>
      </c>
      <c r="AX66" s="116">
        <f t="shared" ca="1" si="43"/>
        <v>0</v>
      </c>
      <c r="AY66" s="116">
        <f t="shared" ca="1" si="43"/>
        <v>0</v>
      </c>
    </row>
    <row r="67" spans="1:51" ht="20.100000000000001" hidden="1" customHeight="1">
      <c r="A67" s="254"/>
      <c r="B67" s="68" t="e">
        <f t="shared" si="18"/>
        <v>#N/A</v>
      </c>
      <c r="C67" s="89" t="e">
        <f t="shared" si="19"/>
        <v>#N/A</v>
      </c>
      <c r="D67" s="89" t="e">
        <f t="shared" si="20"/>
        <v>#N/A</v>
      </c>
      <c r="E67" s="89" t="e">
        <f t="shared" si="21"/>
        <v>#N/A</v>
      </c>
      <c r="F67" s="89" t="e">
        <f t="shared" si="22"/>
        <v>#N/A</v>
      </c>
      <c r="G67" s="89" t="e">
        <f t="shared" si="23"/>
        <v>#N/A</v>
      </c>
      <c r="H67" s="89" t="e">
        <f t="shared" si="24"/>
        <v>#N/A</v>
      </c>
      <c r="I67" s="89" t="e">
        <f t="shared" si="25"/>
        <v>#N/A</v>
      </c>
      <c r="J67" s="89" t="e">
        <f t="shared" si="26"/>
        <v>#N/A</v>
      </c>
      <c r="K67" s="94" t="e">
        <f t="shared" si="27"/>
        <v>#N/A</v>
      </c>
      <c r="L67" s="95" t="e">
        <f t="shared" si="28"/>
        <v>#N/A</v>
      </c>
      <c r="M67" s="89" t="e">
        <f t="shared" si="28"/>
        <v>#N/A</v>
      </c>
      <c r="N67" s="89" t="e">
        <f t="shared" si="28"/>
        <v>#N/A</v>
      </c>
      <c r="O67" s="89" t="e">
        <f t="shared" si="28"/>
        <v>#N/A</v>
      </c>
      <c r="P67" s="89" t="e">
        <f t="shared" si="28"/>
        <v>#N/A</v>
      </c>
      <c r="Q67" s="164"/>
      <c r="R67" s="89" t="e">
        <f t="shared" si="34"/>
        <v>#N/A</v>
      </c>
      <c r="S67" s="89" t="e">
        <f t="shared" si="30"/>
        <v>#N/A</v>
      </c>
      <c r="T67" s="89" t="e">
        <f t="shared" si="31"/>
        <v>#N/A</v>
      </c>
      <c r="W67" s="32"/>
      <c r="X67" s="62"/>
      <c r="Y67" s="101" t="s">
        <v>142</v>
      </c>
      <c r="Z67" s="117">
        <f t="shared" ref="Z67:AY67" ca="1" si="44">SUMPRODUCT((INDIRECT($AA$8)=$R$6) * (INDIRECT($AA$9)=Z$45) * (INDIRECT($AG$12)))</f>
        <v>1366</v>
      </c>
      <c r="AA67" s="117">
        <f t="shared" ca="1" si="44"/>
        <v>3420</v>
      </c>
      <c r="AB67" s="117">
        <f t="shared" ca="1" si="44"/>
        <v>3420</v>
      </c>
      <c r="AC67" s="117">
        <f t="shared" ca="1" si="44"/>
        <v>3420</v>
      </c>
      <c r="AD67" s="117">
        <f t="shared" ca="1" si="44"/>
        <v>3420</v>
      </c>
      <c r="AE67" s="117">
        <f t="shared" ca="1" si="44"/>
        <v>3420</v>
      </c>
      <c r="AF67" s="117">
        <f t="shared" ca="1" si="44"/>
        <v>1171</v>
      </c>
      <c r="AG67" s="117">
        <f t="shared" ca="1" si="44"/>
        <v>1171</v>
      </c>
      <c r="AH67" s="117">
        <f t="shared" ca="1" si="44"/>
        <v>1171</v>
      </c>
      <c r="AI67" s="117">
        <f t="shared" ca="1" si="44"/>
        <v>1171</v>
      </c>
      <c r="AJ67" s="117">
        <f t="shared" ca="1" si="44"/>
        <v>2147</v>
      </c>
      <c r="AK67" s="117">
        <f t="shared" ca="1" si="44"/>
        <v>2147</v>
      </c>
      <c r="AL67" s="117">
        <f t="shared" ca="1" si="44"/>
        <v>1952</v>
      </c>
      <c r="AM67" s="117">
        <f t="shared" ca="1" si="44"/>
        <v>1562</v>
      </c>
      <c r="AN67" s="117">
        <f t="shared" ca="1" si="44"/>
        <v>1562</v>
      </c>
      <c r="AO67" s="117">
        <f t="shared" ca="1" si="44"/>
        <v>1562</v>
      </c>
      <c r="AP67" s="117">
        <f t="shared" ca="1" si="44"/>
        <v>1562</v>
      </c>
      <c r="AQ67" s="117">
        <f t="shared" ca="1" si="44"/>
        <v>1562</v>
      </c>
      <c r="AR67" s="117">
        <f t="shared" ca="1" si="44"/>
        <v>1562</v>
      </c>
      <c r="AS67" s="117">
        <f t="shared" ca="1" si="44"/>
        <v>1562</v>
      </c>
      <c r="AT67" s="117">
        <f t="shared" ca="1" si="44"/>
        <v>1562</v>
      </c>
      <c r="AU67" s="117">
        <f t="shared" ca="1" si="44"/>
        <v>1562</v>
      </c>
      <c r="AV67" s="117">
        <f t="shared" ca="1" si="44"/>
        <v>1562</v>
      </c>
      <c r="AW67" s="117">
        <f t="shared" ca="1" si="44"/>
        <v>1562</v>
      </c>
      <c r="AX67" s="117">
        <f t="shared" ca="1" si="44"/>
        <v>1562</v>
      </c>
      <c r="AY67" s="117">
        <f t="shared" ca="1" si="44"/>
        <v>0</v>
      </c>
    </row>
    <row r="68" spans="1:51" ht="20.100000000000001" hidden="1" customHeight="1">
      <c r="A68" s="254"/>
      <c r="B68" s="68" t="e">
        <f t="shared" si="18"/>
        <v>#N/A</v>
      </c>
      <c r="C68" s="89" t="e">
        <f t="shared" si="19"/>
        <v>#N/A</v>
      </c>
      <c r="D68" s="89" t="e">
        <f t="shared" si="20"/>
        <v>#N/A</v>
      </c>
      <c r="E68" s="89" t="e">
        <f t="shared" si="21"/>
        <v>#N/A</v>
      </c>
      <c r="F68" s="89" t="e">
        <f t="shared" si="22"/>
        <v>#N/A</v>
      </c>
      <c r="G68" s="89" t="e">
        <f t="shared" si="23"/>
        <v>#N/A</v>
      </c>
      <c r="H68" s="89" t="e">
        <f t="shared" si="24"/>
        <v>#N/A</v>
      </c>
      <c r="I68" s="89" t="e">
        <f t="shared" si="25"/>
        <v>#N/A</v>
      </c>
      <c r="J68" s="89" t="e">
        <f t="shared" si="26"/>
        <v>#N/A</v>
      </c>
      <c r="K68" s="94" t="e">
        <f t="shared" si="27"/>
        <v>#N/A</v>
      </c>
      <c r="L68" s="95" t="e">
        <f t="shared" si="28"/>
        <v>#N/A</v>
      </c>
      <c r="M68" s="89" t="e">
        <f t="shared" si="28"/>
        <v>#N/A</v>
      </c>
      <c r="N68" s="89" t="e">
        <f t="shared" si="28"/>
        <v>#N/A</v>
      </c>
      <c r="O68" s="89" t="e">
        <f t="shared" si="28"/>
        <v>#N/A</v>
      </c>
      <c r="P68" s="89" t="e">
        <f t="shared" si="28"/>
        <v>#N/A</v>
      </c>
      <c r="Q68" s="164"/>
      <c r="R68" s="89" t="e">
        <f t="shared" si="34"/>
        <v>#N/A</v>
      </c>
      <c r="S68" s="89" t="e">
        <f t="shared" si="30"/>
        <v>#N/A</v>
      </c>
      <c r="T68" s="89" t="e">
        <f t="shared" si="31"/>
        <v>#N/A</v>
      </c>
      <c r="W68" s="32"/>
      <c r="X68" s="62"/>
      <c r="Y68" s="101" t="s">
        <v>143</v>
      </c>
      <c r="Z68" s="117">
        <f t="shared" ref="Z68:AY68" ca="1" si="45">SUMPRODUCT((INDIRECT($AA$8)=$R$6) * (INDIRECT($AA$9)=Z$45) * (INDIRECT($AG$13)))</f>
        <v>0</v>
      </c>
      <c r="AA68" s="117">
        <f t="shared" ca="1" si="45"/>
        <v>0</v>
      </c>
      <c r="AB68" s="117">
        <f t="shared" ca="1" si="45"/>
        <v>0</v>
      </c>
      <c r="AC68" s="117">
        <f t="shared" ca="1" si="45"/>
        <v>0</v>
      </c>
      <c r="AD68" s="117">
        <f t="shared" ca="1" si="45"/>
        <v>0</v>
      </c>
      <c r="AE68" s="117">
        <f t="shared" ca="1" si="45"/>
        <v>0</v>
      </c>
      <c r="AF68" s="117">
        <f t="shared" ca="1" si="45"/>
        <v>0</v>
      </c>
      <c r="AG68" s="117">
        <f t="shared" ca="1" si="45"/>
        <v>0</v>
      </c>
      <c r="AH68" s="117">
        <f t="shared" ca="1" si="45"/>
        <v>0</v>
      </c>
      <c r="AI68" s="117">
        <f t="shared" ca="1" si="45"/>
        <v>0</v>
      </c>
      <c r="AJ68" s="117">
        <f t="shared" ca="1" si="45"/>
        <v>0</v>
      </c>
      <c r="AK68" s="117">
        <f t="shared" ca="1" si="45"/>
        <v>0</v>
      </c>
      <c r="AL68" s="117">
        <f t="shared" ca="1" si="45"/>
        <v>0</v>
      </c>
      <c r="AM68" s="117">
        <f t="shared" ca="1" si="45"/>
        <v>0</v>
      </c>
      <c r="AN68" s="117">
        <f t="shared" ca="1" si="45"/>
        <v>0</v>
      </c>
      <c r="AO68" s="117">
        <f t="shared" ca="1" si="45"/>
        <v>0</v>
      </c>
      <c r="AP68" s="117">
        <f t="shared" ca="1" si="45"/>
        <v>0</v>
      </c>
      <c r="AQ68" s="117">
        <f t="shared" ca="1" si="45"/>
        <v>0</v>
      </c>
      <c r="AR68" s="117">
        <f t="shared" ca="1" si="45"/>
        <v>0</v>
      </c>
      <c r="AS68" s="117">
        <f t="shared" ca="1" si="45"/>
        <v>0</v>
      </c>
      <c r="AT68" s="117">
        <f t="shared" ca="1" si="45"/>
        <v>0</v>
      </c>
      <c r="AU68" s="117">
        <f t="shared" ca="1" si="45"/>
        <v>0</v>
      </c>
      <c r="AV68" s="117">
        <f t="shared" ca="1" si="45"/>
        <v>0</v>
      </c>
      <c r="AW68" s="117">
        <f t="shared" ca="1" si="45"/>
        <v>0</v>
      </c>
      <c r="AX68" s="117">
        <f t="shared" ca="1" si="45"/>
        <v>0</v>
      </c>
      <c r="AY68" s="117">
        <f t="shared" ca="1" si="45"/>
        <v>0</v>
      </c>
    </row>
    <row r="69" spans="1:51" ht="20.100000000000001" hidden="1" customHeight="1">
      <c r="A69" s="254"/>
      <c r="B69" s="68" t="e">
        <f t="shared" si="18"/>
        <v>#N/A</v>
      </c>
      <c r="C69" s="89" t="e">
        <f t="shared" si="19"/>
        <v>#N/A</v>
      </c>
      <c r="D69" s="89" t="e">
        <f t="shared" si="20"/>
        <v>#N/A</v>
      </c>
      <c r="E69" s="89" t="e">
        <f t="shared" si="21"/>
        <v>#N/A</v>
      </c>
      <c r="F69" s="89" t="e">
        <f t="shared" si="22"/>
        <v>#N/A</v>
      </c>
      <c r="G69" s="89" t="e">
        <f t="shared" si="23"/>
        <v>#N/A</v>
      </c>
      <c r="H69" s="89" t="e">
        <f t="shared" si="24"/>
        <v>#N/A</v>
      </c>
      <c r="I69" s="89" t="e">
        <f t="shared" si="25"/>
        <v>#N/A</v>
      </c>
      <c r="J69" s="89" t="e">
        <f t="shared" si="26"/>
        <v>#N/A</v>
      </c>
      <c r="K69" s="94" t="e">
        <f t="shared" si="27"/>
        <v>#N/A</v>
      </c>
      <c r="L69" s="95" t="e">
        <f t="shared" si="28"/>
        <v>#N/A</v>
      </c>
      <c r="M69" s="89" t="e">
        <f t="shared" si="28"/>
        <v>#N/A</v>
      </c>
      <c r="N69" s="89" t="e">
        <f t="shared" si="28"/>
        <v>#N/A</v>
      </c>
      <c r="O69" s="89" t="e">
        <f t="shared" si="28"/>
        <v>#N/A</v>
      </c>
      <c r="P69" s="89" t="e">
        <f t="shared" si="28"/>
        <v>#N/A</v>
      </c>
      <c r="Q69" s="164"/>
      <c r="R69" s="89" t="e">
        <f t="shared" si="34"/>
        <v>#N/A</v>
      </c>
      <c r="S69" s="89" t="e">
        <f t="shared" si="30"/>
        <v>#N/A</v>
      </c>
      <c r="T69" s="89" t="e">
        <f t="shared" si="31"/>
        <v>#N/A</v>
      </c>
      <c r="W69" s="32"/>
      <c r="X69" s="62"/>
      <c r="Y69" s="101" t="s">
        <v>144</v>
      </c>
      <c r="Z69" s="117">
        <f t="shared" ref="Z69:AY69" ca="1" si="46">SUMPRODUCT((INDIRECT($AA$8)=$R$6) * (INDIRECT($AA$9)=Z$45) * (INDIRECT($AG$14)))</f>
        <v>0</v>
      </c>
      <c r="AA69" s="117">
        <f t="shared" ca="1" si="46"/>
        <v>0</v>
      </c>
      <c r="AB69" s="117">
        <f t="shared" ca="1" si="46"/>
        <v>0</v>
      </c>
      <c r="AC69" s="117">
        <f t="shared" ca="1" si="46"/>
        <v>0</v>
      </c>
      <c r="AD69" s="117">
        <f t="shared" ca="1" si="46"/>
        <v>0</v>
      </c>
      <c r="AE69" s="117">
        <f t="shared" ca="1" si="46"/>
        <v>0</v>
      </c>
      <c r="AF69" s="117">
        <f t="shared" ca="1" si="46"/>
        <v>0</v>
      </c>
      <c r="AG69" s="117">
        <f t="shared" ca="1" si="46"/>
        <v>0</v>
      </c>
      <c r="AH69" s="117">
        <f t="shared" ca="1" si="46"/>
        <v>0</v>
      </c>
      <c r="AI69" s="117">
        <f t="shared" ca="1" si="46"/>
        <v>0</v>
      </c>
      <c r="AJ69" s="117">
        <f t="shared" ca="1" si="46"/>
        <v>0</v>
      </c>
      <c r="AK69" s="117">
        <f t="shared" ca="1" si="46"/>
        <v>0</v>
      </c>
      <c r="AL69" s="117">
        <f t="shared" ca="1" si="46"/>
        <v>0</v>
      </c>
      <c r="AM69" s="117">
        <f t="shared" ca="1" si="46"/>
        <v>0</v>
      </c>
      <c r="AN69" s="117">
        <f t="shared" ca="1" si="46"/>
        <v>0</v>
      </c>
      <c r="AO69" s="117">
        <f t="shared" ca="1" si="46"/>
        <v>0</v>
      </c>
      <c r="AP69" s="117">
        <f t="shared" ca="1" si="46"/>
        <v>0</v>
      </c>
      <c r="AQ69" s="117">
        <f t="shared" ca="1" si="46"/>
        <v>0</v>
      </c>
      <c r="AR69" s="117">
        <f t="shared" ca="1" si="46"/>
        <v>0</v>
      </c>
      <c r="AS69" s="117">
        <f t="shared" ca="1" si="46"/>
        <v>0</v>
      </c>
      <c r="AT69" s="117">
        <f t="shared" ca="1" si="46"/>
        <v>0</v>
      </c>
      <c r="AU69" s="117">
        <f t="shared" ca="1" si="46"/>
        <v>0</v>
      </c>
      <c r="AV69" s="117">
        <f t="shared" ca="1" si="46"/>
        <v>0</v>
      </c>
      <c r="AW69" s="117">
        <f t="shared" ca="1" si="46"/>
        <v>0</v>
      </c>
      <c r="AX69" s="117">
        <f t="shared" ca="1" si="46"/>
        <v>0</v>
      </c>
      <c r="AY69" s="117">
        <f t="shared" ca="1" si="46"/>
        <v>0</v>
      </c>
    </row>
    <row r="70" spans="1:51" ht="20.100000000000001" hidden="1" customHeight="1">
      <c r="A70" s="254"/>
      <c r="B70" s="68" t="e">
        <f t="shared" si="18"/>
        <v>#N/A</v>
      </c>
      <c r="C70" s="89" t="e">
        <f t="shared" si="19"/>
        <v>#N/A</v>
      </c>
      <c r="D70" s="89" t="e">
        <f t="shared" si="20"/>
        <v>#N/A</v>
      </c>
      <c r="E70" s="89" t="e">
        <f t="shared" si="21"/>
        <v>#N/A</v>
      </c>
      <c r="F70" s="89" t="e">
        <f t="shared" si="22"/>
        <v>#N/A</v>
      </c>
      <c r="G70" s="89" t="e">
        <f t="shared" si="23"/>
        <v>#N/A</v>
      </c>
      <c r="H70" s="89" t="e">
        <f t="shared" si="24"/>
        <v>#N/A</v>
      </c>
      <c r="I70" s="89" t="e">
        <f t="shared" si="25"/>
        <v>#N/A</v>
      </c>
      <c r="J70" s="89" t="e">
        <f t="shared" si="26"/>
        <v>#N/A</v>
      </c>
      <c r="K70" s="94" t="e">
        <f t="shared" si="27"/>
        <v>#N/A</v>
      </c>
      <c r="L70" s="95" t="e">
        <f t="shared" si="28"/>
        <v>#N/A</v>
      </c>
      <c r="M70" s="89" t="e">
        <f t="shared" si="28"/>
        <v>#N/A</v>
      </c>
      <c r="N70" s="89" t="e">
        <f t="shared" si="28"/>
        <v>#N/A</v>
      </c>
      <c r="O70" s="89" t="e">
        <f t="shared" si="28"/>
        <v>#N/A</v>
      </c>
      <c r="P70" s="89" t="e">
        <f t="shared" si="28"/>
        <v>#N/A</v>
      </c>
      <c r="Q70" s="164"/>
      <c r="R70" s="89" t="e">
        <f t="shared" si="34"/>
        <v>#N/A</v>
      </c>
      <c r="S70" s="89" t="e">
        <f t="shared" si="30"/>
        <v>#N/A</v>
      </c>
      <c r="T70" s="89" t="e">
        <f t="shared" si="31"/>
        <v>#N/A</v>
      </c>
      <c r="W70" s="32"/>
      <c r="X70" s="62"/>
      <c r="Y70" s="101" t="s">
        <v>145</v>
      </c>
      <c r="Z70" s="117">
        <f t="shared" ref="Z70:AY70" ca="1" si="47">SUMPRODUCT((INDIRECT($AA$8)=$R$6) * (INDIRECT($AA$9)=Z$45) * (INDIRECT($AG$15)))</f>
        <v>0</v>
      </c>
      <c r="AA70" s="117">
        <f t="shared" ca="1" si="47"/>
        <v>0</v>
      </c>
      <c r="AB70" s="117">
        <f t="shared" ca="1" si="47"/>
        <v>0</v>
      </c>
      <c r="AC70" s="117">
        <f t="shared" ca="1" si="47"/>
        <v>0</v>
      </c>
      <c r="AD70" s="117">
        <f t="shared" ca="1" si="47"/>
        <v>0</v>
      </c>
      <c r="AE70" s="117">
        <f t="shared" ca="1" si="47"/>
        <v>0</v>
      </c>
      <c r="AF70" s="117">
        <f t="shared" ca="1" si="47"/>
        <v>0</v>
      </c>
      <c r="AG70" s="117">
        <f t="shared" ca="1" si="47"/>
        <v>0</v>
      </c>
      <c r="AH70" s="117">
        <f t="shared" ca="1" si="47"/>
        <v>0</v>
      </c>
      <c r="AI70" s="117">
        <f t="shared" ca="1" si="47"/>
        <v>0</v>
      </c>
      <c r="AJ70" s="117">
        <f t="shared" ca="1" si="47"/>
        <v>0</v>
      </c>
      <c r="AK70" s="117">
        <f t="shared" ca="1" si="47"/>
        <v>0</v>
      </c>
      <c r="AL70" s="117">
        <f t="shared" ca="1" si="47"/>
        <v>0</v>
      </c>
      <c r="AM70" s="117">
        <f t="shared" ca="1" si="47"/>
        <v>0</v>
      </c>
      <c r="AN70" s="117">
        <f t="shared" ca="1" si="47"/>
        <v>0</v>
      </c>
      <c r="AO70" s="117">
        <f t="shared" ca="1" si="47"/>
        <v>0</v>
      </c>
      <c r="AP70" s="117">
        <f t="shared" ca="1" si="47"/>
        <v>0</v>
      </c>
      <c r="AQ70" s="117">
        <f t="shared" ca="1" si="47"/>
        <v>0</v>
      </c>
      <c r="AR70" s="117">
        <f t="shared" ca="1" si="47"/>
        <v>0</v>
      </c>
      <c r="AS70" s="117">
        <f t="shared" ca="1" si="47"/>
        <v>0</v>
      </c>
      <c r="AT70" s="117">
        <f t="shared" ca="1" si="47"/>
        <v>0</v>
      </c>
      <c r="AU70" s="117">
        <f t="shared" ca="1" si="47"/>
        <v>0</v>
      </c>
      <c r="AV70" s="117">
        <f t="shared" ca="1" si="47"/>
        <v>0</v>
      </c>
      <c r="AW70" s="117">
        <f t="shared" ca="1" si="47"/>
        <v>0</v>
      </c>
      <c r="AX70" s="117">
        <f t="shared" ca="1" si="47"/>
        <v>0</v>
      </c>
      <c r="AY70" s="117">
        <f t="shared" ca="1" si="47"/>
        <v>0</v>
      </c>
    </row>
    <row r="71" spans="1:51" ht="20.100000000000001" hidden="1" customHeight="1">
      <c r="A71" s="254"/>
      <c r="B71" s="68" t="e">
        <f t="shared" si="18"/>
        <v>#N/A</v>
      </c>
      <c r="C71" s="89" t="e">
        <f t="shared" si="19"/>
        <v>#N/A</v>
      </c>
      <c r="D71" s="89" t="e">
        <f t="shared" si="20"/>
        <v>#N/A</v>
      </c>
      <c r="E71" s="89" t="e">
        <f t="shared" si="21"/>
        <v>#N/A</v>
      </c>
      <c r="F71" s="89" t="e">
        <f t="shared" si="22"/>
        <v>#N/A</v>
      </c>
      <c r="G71" s="89" t="e">
        <f t="shared" si="23"/>
        <v>#N/A</v>
      </c>
      <c r="H71" s="89" t="e">
        <f t="shared" si="24"/>
        <v>#N/A</v>
      </c>
      <c r="I71" s="89" t="e">
        <f t="shared" si="25"/>
        <v>#N/A</v>
      </c>
      <c r="J71" s="89" t="e">
        <f t="shared" si="26"/>
        <v>#N/A</v>
      </c>
      <c r="K71" s="94" t="e">
        <f t="shared" si="27"/>
        <v>#N/A</v>
      </c>
      <c r="L71" s="95" t="e">
        <f t="shared" si="28"/>
        <v>#N/A</v>
      </c>
      <c r="M71" s="89" t="e">
        <f t="shared" si="28"/>
        <v>#N/A</v>
      </c>
      <c r="N71" s="89" t="e">
        <f t="shared" si="28"/>
        <v>#N/A</v>
      </c>
      <c r="O71" s="89" t="e">
        <f t="shared" si="28"/>
        <v>#N/A</v>
      </c>
      <c r="P71" s="89" t="e">
        <f t="shared" si="28"/>
        <v>#N/A</v>
      </c>
      <c r="Q71" s="164"/>
      <c r="R71" s="89" t="e">
        <f t="shared" si="34"/>
        <v>#N/A</v>
      </c>
      <c r="S71" s="89" t="e">
        <f t="shared" si="30"/>
        <v>#N/A</v>
      </c>
      <c r="T71" s="89" t="e">
        <f t="shared" si="31"/>
        <v>#N/A</v>
      </c>
      <c r="W71" s="32"/>
      <c r="X71" s="62"/>
      <c r="Y71" s="102" t="s">
        <v>13</v>
      </c>
      <c r="Z71" s="117">
        <f t="shared" ref="Z71:AY71" ca="1" si="48">SUMPRODUCT((INDIRECT($AA$8)=$R$6) * (INDIRECT($AA$9)=Z$45) * (INDIRECT($AG$16)))</f>
        <v>0</v>
      </c>
      <c r="AA71" s="117">
        <f t="shared" ca="1" si="48"/>
        <v>0</v>
      </c>
      <c r="AB71" s="117">
        <f t="shared" ca="1" si="48"/>
        <v>0</v>
      </c>
      <c r="AC71" s="117">
        <f t="shared" ca="1" si="48"/>
        <v>0</v>
      </c>
      <c r="AD71" s="117">
        <f t="shared" ca="1" si="48"/>
        <v>0</v>
      </c>
      <c r="AE71" s="117">
        <f t="shared" ca="1" si="48"/>
        <v>0</v>
      </c>
      <c r="AF71" s="117">
        <f t="shared" ca="1" si="48"/>
        <v>0</v>
      </c>
      <c r="AG71" s="117">
        <f t="shared" ca="1" si="48"/>
        <v>0</v>
      </c>
      <c r="AH71" s="117">
        <f t="shared" ca="1" si="48"/>
        <v>0</v>
      </c>
      <c r="AI71" s="117">
        <f t="shared" ca="1" si="48"/>
        <v>0</v>
      </c>
      <c r="AJ71" s="117">
        <f t="shared" ca="1" si="48"/>
        <v>0</v>
      </c>
      <c r="AK71" s="117">
        <f t="shared" ca="1" si="48"/>
        <v>0</v>
      </c>
      <c r="AL71" s="117">
        <f t="shared" ca="1" si="48"/>
        <v>0</v>
      </c>
      <c r="AM71" s="117">
        <f t="shared" ca="1" si="48"/>
        <v>0</v>
      </c>
      <c r="AN71" s="117">
        <f t="shared" ca="1" si="48"/>
        <v>0</v>
      </c>
      <c r="AO71" s="117">
        <f t="shared" ca="1" si="48"/>
        <v>0</v>
      </c>
      <c r="AP71" s="117">
        <f t="shared" ca="1" si="48"/>
        <v>0</v>
      </c>
      <c r="AQ71" s="117">
        <f t="shared" ca="1" si="48"/>
        <v>0</v>
      </c>
      <c r="AR71" s="117">
        <f t="shared" ca="1" si="48"/>
        <v>0</v>
      </c>
      <c r="AS71" s="117">
        <f t="shared" ca="1" si="48"/>
        <v>0</v>
      </c>
      <c r="AT71" s="117">
        <f t="shared" ca="1" si="48"/>
        <v>0</v>
      </c>
      <c r="AU71" s="117">
        <f t="shared" ca="1" si="48"/>
        <v>0</v>
      </c>
      <c r="AV71" s="117">
        <f t="shared" ca="1" si="48"/>
        <v>0</v>
      </c>
      <c r="AW71" s="117">
        <f t="shared" ca="1" si="48"/>
        <v>0</v>
      </c>
      <c r="AX71" s="117">
        <f t="shared" ca="1" si="48"/>
        <v>0</v>
      </c>
      <c r="AY71" s="117">
        <f t="shared" ca="1" si="48"/>
        <v>0</v>
      </c>
    </row>
    <row r="72" spans="1:51" ht="20.100000000000001" hidden="1" customHeight="1">
      <c r="A72" s="254"/>
      <c r="B72" s="68" t="e">
        <f t="shared" si="18"/>
        <v>#N/A</v>
      </c>
      <c r="C72" s="89" t="e">
        <f t="shared" si="19"/>
        <v>#N/A</v>
      </c>
      <c r="D72" s="89" t="e">
        <f t="shared" si="20"/>
        <v>#N/A</v>
      </c>
      <c r="E72" s="89" t="e">
        <f t="shared" si="21"/>
        <v>#N/A</v>
      </c>
      <c r="F72" s="89" t="e">
        <f t="shared" si="22"/>
        <v>#N/A</v>
      </c>
      <c r="G72" s="89" t="e">
        <f t="shared" si="23"/>
        <v>#N/A</v>
      </c>
      <c r="H72" s="89" t="e">
        <f t="shared" si="24"/>
        <v>#N/A</v>
      </c>
      <c r="I72" s="89" t="e">
        <f t="shared" si="25"/>
        <v>#N/A</v>
      </c>
      <c r="J72" s="89" t="e">
        <f t="shared" si="26"/>
        <v>#N/A</v>
      </c>
      <c r="K72" s="94" t="e">
        <f t="shared" si="27"/>
        <v>#N/A</v>
      </c>
      <c r="L72" s="95" t="e">
        <f t="shared" si="28"/>
        <v>#N/A</v>
      </c>
      <c r="M72" s="89" t="e">
        <f t="shared" si="28"/>
        <v>#N/A</v>
      </c>
      <c r="N72" s="89" t="e">
        <f t="shared" si="28"/>
        <v>#N/A</v>
      </c>
      <c r="O72" s="89" t="e">
        <f t="shared" si="28"/>
        <v>#N/A</v>
      </c>
      <c r="P72" s="89" t="e">
        <f t="shared" si="28"/>
        <v>#N/A</v>
      </c>
      <c r="Q72" s="164"/>
      <c r="R72" s="89" t="e">
        <f t="shared" si="34"/>
        <v>#N/A</v>
      </c>
      <c r="S72" s="89" t="e">
        <f t="shared" si="30"/>
        <v>#N/A</v>
      </c>
      <c r="T72" s="89" t="e">
        <f t="shared" si="31"/>
        <v>#N/A</v>
      </c>
      <c r="X72" s="62"/>
      <c r="Y72" s="101" t="s">
        <v>0</v>
      </c>
      <c r="Z72" s="117">
        <f t="shared" ref="Z72:AY72" ca="1" si="49">SUMPRODUCT((INDIRECT($AA$8)=$R$6) * (INDIRECT($AA$9)=Z$45) * (INDIRECT($AG$17)))</f>
        <v>0</v>
      </c>
      <c r="AA72" s="117">
        <f t="shared" ca="1" si="49"/>
        <v>0</v>
      </c>
      <c r="AB72" s="117">
        <f t="shared" ca="1" si="49"/>
        <v>0</v>
      </c>
      <c r="AC72" s="117">
        <f t="shared" ca="1" si="49"/>
        <v>0</v>
      </c>
      <c r="AD72" s="117">
        <f t="shared" ca="1" si="49"/>
        <v>0</v>
      </c>
      <c r="AE72" s="117">
        <f t="shared" ca="1" si="49"/>
        <v>0</v>
      </c>
      <c r="AF72" s="117">
        <f t="shared" ca="1" si="49"/>
        <v>0</v>
      </c>
      <c r="AG72" s="117">
        <f t="shared" ca="1" si="49"/>
        <v>0</v>
      </c>
      <c r="AH72" s="117">
        <f t="shared" ca="1" si="49"/>
        <v>0</v>
      </c>
      <c r="AI72" s="117">
        <f t="shared" ca="1" si="49"/>
        <v>0</v>
      </c>
      <c r="AJ72" s="117">
        <f t="shared" ca="1" si="49"/>
        <v>0</v>
      </c>
      <c r="AK72" s="117">
        <f t="shared" ca="1" si="49"/>
        <v>0</v>
      </c>
      <c r="AL72" s="117">
        <f t="shared" ca="1" si="49"/>
        <v>0</v>
      </c>
      <c r="AM72" s="117">
        <f t="shared" ca="1" si="49"/>
        <v>0</v>
      </c>
      <c r="AN72" s="117">
        <f t="shared" ca="1" si="49"/>
        <v>0</v>
      </c>
      <c r="AO72" s="117">
        <f t="shared" ca="1" si="49"/>
        <v>0</v>
      </c>
      <c r="AP72" s="117">
        <f t="shared" ca="1" si="49"/>
        <v>0</v>
      </c>
      <c r="AQ72" s="117">
        <f t="shared" ca="1" si="49"/>
        <v>0</v>
      </c>
      <c r="AR72" s="117">
        <f t="shared" ca="1" si="49"/>
        <v>0</v>
      </c>
      <c r="AS72" s="117">
        <f t="shared" ca="1" si="49"/>
        <v>0</v>
      </c>
      <c r="AT72" s="117">
        <f t="shared" ca="1" si="49"/>
        <v>0</v>
      </c>
      <c r="AU72" s="117">
        <f t="shared" ca="1" si="49"/>
        <v>0</v>
      </c>
      <c r="AV72" s="117">
        <f t="shared" ca="1" si="49"/>
        <v>0</v>
      </c>
      <c r="AW72" s="117">
        <f t="shared" ca="1" si="49"/>
        <v>0</v>
      </c>
      <c r="AX72" s="117">
        <f t="shared" ca="1" si="49"/>
        <v>0</v>
      </c>
      <c r="AY72" s="117">
        <f t="shared" ca="1" si="49"/>
        <v>0</v>
      </c>
    </row>
    <row r="73" spans="1:51" ht="20.100000000000001" hidden="1" customHeight="1">
      <c r="A73" s="254"/>
      <c r="B73" s="68" t="e">
        <f t="shared" si="18"/>
        <v>#N/A</v>
      </c>
      <c r="C73" s="89" t="e">
        <f t="shared" si="19"/>
        <v>#N/A</v>
      </c>
      <c r="D73" s="89" t="e">
        <f t="shared" si="20"/>
        <v>#N/A</v>
      </c>
      <c r="E73" s="89" t="e">
        <f t="shared" si="21"/>
        <v>#N/A</v>
      </c>
      <c r="F73" s="89" t="e">
        <f t="shared" si="22"/>
        <v>#N/A</v>
      </c>
      <c r="G73" s="89" t="e">
        <f t="shared" si="23"/>
        <v>#N/A</v>
      </c>
      <c r="H73" s="89" t="e">
        <f t="shared" si="24"/>
        <v>#N/A</v>
      </c>
      <c r="I73" s="89" t="e">
        <f t="shared" si="25"/>
        <v>#N/A</v>
      </c>
      <c r="J73" s="89" t="e">
        <f t="shared" si="26"/>
        <v>#N/A</v>
      </c>
      <c r="K73" s="94" t="e">
        <f t="shared" si="27"/>
        <v>#N/A</v>
      </c>
      <c r="L73" s="95" t="e">
        <f t="shared" si="28"/>
        <v>#N/A</v>
      </c>
      <c r="M73" s="89" t="e">
        <f t="shared" si="28"/>
        <v>#N/A</v>
      </c>
      <c r="N73" s="89" t="e">
        <f t="shared" si="28"/>
        <v>#N/A</v>
      </c>
      <c r="O73" s="89" t="e">
        <f t="shared" si="28"/>
        <v>#N/A</v>
      </c>
      <c r="P73" s="89" t="e">
        <f t="shared" si="28"/>
        <v>#N/A</v>
      </c>
      <c r="Q73" s="164"/>
      <c r="R73" s="89" t="e">
        <f t="shared" si="34"/>
        <v>#N/A</v>
      </c>
      <c r="S73" s="89" t="e">
        <f t="shared" si="30"/>
        <v>#N/A</v>
      </c>
      <c r="T73" s="89" t="e">
        <f t="shared" si="31"/>
        <v>#N/A</v>
      </c>
      <c r="X73" s="62"/>
      <c r="Y73" s="102" t="s">
        <v>171</v>
      </c>
      <c r="Z73" s="120">
        <f ca="1">SUM(Z$66:Z$72)</f>
        <v>1366</v>
      </c>
      <c r="AA73" s="120">
        <f t="shared" ref="AA73:AY73" ca="1" si="50">SUM(AA$66:AA$72)</f>
        <v>3420</v>
      </c>
      <c r="AB73" s="120">
        <f t="shared" ca="1" si="50"/>
        <v>3420</v>
      </c>
      <c r="AC73" s="120">
        <f t="shared" ca="1" si="50"/>
        <v>3420</v>
      </c>
      <c r="AD73" s="120">
        <f t="shared" ca="1" si="50"/>
        <v>3420</v>
      </c>
      <c r="AE73" s="120">
        <f t="shared" ca="1" si="50"/>
        <v>3420</v>
      </c>
      <c r="AF73" s="120">
        <f t="shared" ca="1" si="50"/>
        <v>1171</v>
      </c>
      <c r="AG73" s="120">
        <f t="shared" ca="1" si="50"/>
        <v>1171</v>
      </c>
      <c r="AH73" s="120">
        <f t="shared" ca="1" si="50"/>
        <v>1171</v>
      </c>
      <c r="AI73" s="120">
        <f t="shared" ca="1" si="50"/>
        <v>1171</v>
      </c>
      <c r="AJ73" s="120">
        <f t="shared" ca="1" si="50"/>
        <v>2147</v>
      </c>
      <c r="AK73" s="120">
        <f t="shared" ca="1" si="50"/>
        <v>2147</v>
      </c>
      <c r="AL73" s="120">
        <f t="shared" ca="1" si="50"/>
        <v>1952</v>
      </c>
      <c r="AM73" s="120">
        <f t="shared" ca="1" si="50"/>
        <v>1562</v>
      </c>
      <c r="AN73" s="120">
        <f t="shared" ca="1" si="50"/>
        <v>1562</v>
      </c>
      <c r="AO73" s="120">
        <f t="shared" ca="1" si="50"/>
        <v>1562</v>
      </c>
      <c r="AP73" s="120">
        <f t="shared" ca="1" si="50"/>
        <v>1562</v>
      </c>
      <c r="AQ73" s="120">
        <f t="shared" ca="1" si="50"/>
        <v>1562</v>
      </c>
      <c r="AR73" s="120">
        <f t="shared" ca="1" si="50"/>
        <v>1562</v>
      </c>
      <c r="AS73" s="120">
        <f t="shared" ca="1" si="50"/>
        <v>1562</v>
      </c>
      <c r="AT73" s="120">
        <f t="shared" ca="1" si="50"/>
        <v>1562</v>
      </c>
      <c r="AU73" s="120">
        <f t="shared" ca="1" si="50"/>
        <v>1562</v>
      </c>
      <c r="AV73" s="120">
        <f t="shared" ca="1" si="50"/>
        <v>1562</v>
      </c>
      <c r="AW73" s="120">
        <f t="shared" ca="1" si="50"/>
        <v>1562</v>
      </c>
      <c r="AX73" s="120">
        <f t="shared" ca="1" si="50"/>
        <v>1562</v>
      </c>
      <c r="AY73" s="120">
        <f t="shared" ca="1" si="50"/>
        <v>0</v>
      </c>
    </row>
    <row r="74" spans="1:51" ht="20.100000000000001" hidden="1" customHeight="1">
      <c r="A74" s="254"/>
      <c r="B74" s="69" t="e">
        <f t="shared" si="18"/>
        <v>#N/A</v>
      </c>
      <c r="C74" s="96" t="e">
        <f t="shared" si="19"/>
        <v>#N/A</v>
      </c>
      <c r="D74" s="96" t="e">
        <f t="shared" si="20"/>
        <v>#N/A</v>
      </c>
      <c r="E74" s="96" t="e">
        <f t="shared" si="21"/>
        <v>#N/A</v>
      </c>
      <c r="F74" s="96" t="e">
        <f t="shared" si="22"/>
        <v>#N/A</v>
      </c>
      <c r="G74" s="96" t="e">
        <f t="shared" si="23"/>
        <v>#N/A</v>
      </c>
      <c r="H74" s="96" t="e">
        <f t="shared" si="24"/>
        <v>#N/A</v>
      </c>
      <c r="I74" s="96" t="e">
        <f t="shared" si="25"/>
        <v>#N/A</v>
      </c>
      <c r="J74" s="96" t="e">
        <f t="shared" si="26"/>
        <v>#N/A</v>
      </c>
      <c r="K74" s="97" t="e">
        <f t="shared" si="27"/>
        <v>#N/A</v>
      </c>
      <c r="L74" s="98" t="e">
        <f t="shared" si="28"/>
        <v>#N/A</v>
      </c>
      <c r="M74" s="96" t="e">
        <f t="shared" si="28"/>
        <v>#N/A</v>
      </c>
      <c r="N74" s="96" t="e">
        <f t="shared" si="28"/>
        <v>#N/A</v>
      </c>
      <c r="O74" s="96" t="e">
        <f t="shared" si="28"/>
        <v>#N/A</v>
      </c>
      <c r="P74" s="96" t="e">
        <f t="shared" si="28"/>
        <v>#N/A</v>
      </c>
      <c r="Q74" s="165"/>
      <c r="R74" s="96" t="e">
        <f t="shared" si="34"/>
        <v>#N/A</v>
      </c>
      <c r="S74" s="96" t="e">
        <f t="shared" si="30"/>
        <v>#N/A</v>
      </c>
      <c r="T74" s="96" t="e">
        <f t="shared" si="31"/>
        <v>#N/A</v>
      </c>
      <c r="X74" s="63"/>
      <c r="Y74" s="104" t="s">
        <v>174</v>
      </c>
      <c r="Z74" s="119">
        <f ca="1">SUM(Z$66:Z$71)</f>
        <v>1366</v>
      </c>
      <c r="AA74" s="119">
        <f t="shared" ref="AA74:AY74" ca="1" si="51">SUM(AA$66:AA$71)</f>
        <v>3420</v>
      </c>
      <c r="AB74" s="119">
        <f t="shared" ca="1" si="51"/>
        <v>3420</v>
      </c>
      <c r="AC74" s="119">
        <f t="shared" ca="1" si="51"/>
        <v>3420</v>
      </c>
      <c r="AD74" s="119">
        <f t="shared" ca="1" si="51"/>
        <v>3420</v>
      </c>
      <c r="AE74" s="119">
        <f t="shared" ca="1" si="51"/>
        <v>3420</v>
      </c>
      <c r="AF74" s="119">
        <f t="shared" ca="1" si="51"/>
        <v>1171</v>
      </c>
      <c r="AG74" s="119">
        <f t="shared" ca="1" si="51"/>
        <v>1171</v>
      </c>
      <c r="AH74" s="119">
        <f t="shared" ca="1" si="51"/>
        <v>1171</v>
      </c>
      <c r="AI74" s="119">
        <f t="shared" ca="1" si="51"/>
        <v>1171</v>
      </c>
      <c r="AJ74" s="119">
        <f t="shared" ca="1" si="51"/>
        <v>2147</v>
      </c>
      <c r="AK74" s="119">
        <f t="shared" ca="1" si="51"/>
        <v>2147</v>
      </c>
      <c r="AL74" s="119">
        <f t="shared" ca="1" si="51"/>
        <v>1952</v>
      </c>
      <c r="AM74" s="119">
        <f t="shared" ca="1" si="51"/>
        <v>1562</v>
      </c>
      <c r="AN74" s="119">
        <f t="shared" ca="1" si="51"/>
        <v>1562</v>
      </c>
      <c r="AO74" s="119">
        <f t="shared" ca="1" si="51"/>
        <v>1562</v>
      </c>
      <c r="AP74" s="119">
        <f t="shared" ca="1" si="51"/>
        <v>1562</v>
      </c>
      <c r="AQ74" s="119">
        <f t="shared" ca="1" si="51"/>
        <v>1562</v>
      </c>
      <c r="AR74" s="119">
        <f t="shared" ca="1" si="51"/>
        <v>1562</v>
      </c>
      <c r="AS74" s="119">
        <f t="shared" ca="1" si="51"/>
        <v>1562</v>
      </c>
      <c r="AT74" s="119">
        <f t="shared" ca="1" si="51"/>
        <v>1562</v>
      </c>
      <c r="AU74" s="119">
        <f t="shared" ca="1" si="51"/>
        <v>1562</v>
      </c>
      <c r="AV74" s="119">
        <f t="shared" ca="1" si="51"/>
        <v>1562</v>
      </c>
      <c r="AW74" s="119">
        <f t="shared" ca="1" si="51"/>
        <v>1562</v>
      </c>
      <c r="AX74" s="119">
        <f t="shared" ca="1" si="51"/>
        <v>1562</v>
      </c>
      <c r="AY74" s="119">
        <f t="shared" ca="1" si="51"/>
        <v>0</v>
      </c>
    </row>
    <row r="75" spans="1:51" ht="20.100000000000001" hidden="1" customHeight="1">
      <c r="A75" s="275" t="s">
        <v>63</v>
      </c>
      <c r="B75" s="67" t="str">
        <f>$B55</f>
        <v>0101</v>
      </c>
      <c r="C75" s="88">
        <f t="shared" ref="C75:C94" ca="1" si="52">INDEX($Z$56:$AY$56,1,MATCH($B75,$Z$45:$AY$45))</f>
        <v>0</v>
      </c>
      <c r="D75" s="88">
        <f t="shared" ref="D75:D94" ca="1" si="53">INDEX($Z$57:$AY$57,1,MATCH($B75,$Z$45:$AY$45))</f>
        <v>3514</v>
      </c>
      <c r="E75" s="88">
        <f t="shared" ref="E75:E94" ca="1" si="54">INDEX($Z$59:$AY$59,1,MATCH($B75,$Z$45:$AY$45))</f>
        <v>0</v>
      </c>
      <c r="F75" s="88">
        <f t="shared" ref="F75:F94" ca="1" si="55">INDEX($Z$60:$AY$60,1,MATCH($B75,$Z$45:$AY$45))</f>
        <v>0</v>
      </c>
      <c r="G75" s="88">
        <f t="shared" ref="G75:G94" ca="1" si="56">INDEX($Z$61:$AY$61,1,MATCH($B75,$Z$45:$AY$45))</f>
        <v>0</v>
      </c>
      <c r="H75" s="88">
        <f t="shared" ref="H75:H94" ca="1" si="57">INDEX($Z$62:$AY$62,1,MATCH($B75,$Z$45:$AY$45))</f>
        <v>0</v>
      </c>
      <c r="I75" s="88">
        <f t="shared" ref="I75:I94" ca="1" si="58">INDEX($Z$63:$AY$63,1,MATCH($B75,$Z$45:$AY$45))</f>
        <v>0</v>
      </c>
      <c r="J75" s="88">
        <f t="shared" ref="J75:J94" ca="1" si="59">INDEX($Z$64:$AY$64,1,MATCH($B75,$Z$45:$AY$45))</f>
        <v>3514</v>
      </c>
      <c r="K75" s="92">
        <f t="shared" ref="K75:K94" ca="1" si="60">INDEX($Z$65:$AY$65,1,MATCH($B75,$Z$45:$AY$45))</f>
        <v>3514</v>
      </c>
      <c r="L75" s="93">
        <f t="shared" ref="L75:P94" ca="1" si="61">C75*H15</f>
        <v>0</v>
      </c>
      <c r="M75" s="88">
        <f t="shared" ca="1" si="61"/>
        <v>3514</v>
      </c>
      <c r="N75" s="88">
        <f t="shared" ca="1" si="61"/>
        <v>0</v>
      </c>
      <c r="O75" s="88">
        <f t="shared" ca="1" si="61"/>
        <v>0</v>
      </c>
      <c r="P75" s="88">
        <f t="shared" ca="1" si="61"/>
        <v>0</v>
      </c>
      <c r="Q75" s="163"/>
      <c r="R75" s="88">
        <f t="shared" ca="1" si="29"/>
        <v>0</v>
      </c>
      <c r="S75" s="88">
        <f t="shared" ca="1" si="30"/>
        <v>3514</v>
      </c>
      <c r="T75" s="88">
        <f t="shared" ca="1" si="31"/>
        <v>3514</v>
      </c>
      <c r="X75" s="106"/>
      <c r="Y75" s="107"/>
      <c r="Z75" s="108"/>
      <c r="AA75" s="109"/>
      <c r="AB75" s="109"/>
      <c r="AC75" s="109"/>
      <c r="AD75" s="109"/>
      <c r="AE75" s="109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ht="20.100000000000001" hidden="1" customHeight="1">
      <c r="A76" s="276"/>
      <c r="B76" s="68" t="e">
        <f t="shared" ref="B76:B94" si="62">$B56</f>
        <v>#N/A</v>
      </c>
      <c r="C76" s="89" t="e">
        <f t="shared" si="52"/>
        <v>#N/A</v>
      </c>
      <c r="D76" s="89" t="e">
        <f t="shared" si="53"/>
        <v>#N/A</v>
      </c>
      <c r="E76" s="89" t="e">
        <f t="shared" si="54"/>
        <v>#N/A</v>
      </c>
      <c r="F76" s="89" t="e">
        <f t="shared" si="55"/>
        <v>#N/A</v>
      </c>
      <c r="G76" s="89" t="e">
        <f t="shared" si="56"/>
        <v>#N/A</v>
      </c>
      <c r="H76" s="89" t="e">
        <f t="shared" si="57"/>
        <v>#N/A</v>
      </c>
      <c r="I76" s="89" t="e">
        <f t="shared" si="58"/>
        <v>#N/A</v>
      </c>
      <c r="J76" s="89" t="e">
        <f t="shared" si="59"/>
        <v>#N/A</v>
      </c>
      <c r="K76" s="94" t="e">
        <f t="shared" si="60"/>
        <v>#N/A</v>
      </c>
      <c r="L76" s="95" t="e">
        <f t="shared" si="61"/>
        <v>#N/A</v>
      </c>
      <c r="M76" s="89" t="e">
        <f t="shared" si="61"/>
        <v>#N/A</v>
      </c>
      <c r="N76" s="89" t="e">
        <f t="shared" si="61"/>
        <v>#N/A</v>
      </c>
      <c r="O76" s="89" t="e">
        <f t="shared" si="61"/>
        <v>#N/A</v>
      </c>
      <c r="P76" s="89" t="e">
        <f t="shared" si="61"/>
        <v>#N/A</v>
      </c>
      <c r="Q76" s="164"/>
      <c r="R76" s="89" t="e">
        <f t="shared" si="29"/>
        <v>#N/A</v>
      </c>
      <c r="S76" s="89" t="e">
        <f t="shared" si="30"/>
        <v>#N/A</v>
      </c>
      <c r="T76" s="89" t="e">
        <f t="shared" si="31"/>
        <v>#N/A</v>
      </c>
      <c r="X76" s="109" t="s">
        <v>248</v>
      </c>
      <c r="Y76" s="107"/>
      <c r="Z76" s="109"/>
      <c r="AA76" s="109"/>
      <c r="AB76" s="109"/>
      <c r="AC76" s="109"/>
      <c r="AD76" s="109"/>
      <c r="AE76" s="109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ht="20.100000000000001" hidden="1" customHeight="1">
      <c r="A77" s="276"/>
      <c r="B77" s="68" t="e">
        <f t="shared" si="62"/>
        <v>#N/A</v>
      </c>
      <c r="C77" s="89" t="e">
        <f t="shared" si="52"/>
        <v>#N/A</v>
      </c>
      <c r="D77" s="89" t="e">
        <f t="shared" si="53"/>
        <v>#N/A</v>
      </c>
      <c r="E77" s="89" t="e">
        <f t="shared" si="54"/>
        <v>#N/A</v>
      </c>
      <c r="F77" s="89" t="e">
        <f t="shared" si="55"/>
        <v>#N/A</v>
      </c>
      <c r="G77" s="89" t="e">
        <f t="shared" si="56"/>
        <v>#N/A</v>
      </c>
      <c r="H77" s="89" t="e">
        <f t="shared" si="57"/>
        <v>#N/A</v>
      </c>
      <c r="I77" s="89" t="e">
        <f t="shared" si="58"/>
        <v>#N/A</v>
      </c>
      <c r="J77" s="89" t="e">
        <f t="shared" si="59"/>
        <v>#N/A</v>
      </c>
      <c r="K77" s="94" t="e">
        <f t="shared" si="60"/>
        <v>#N/A</v>
      </c>
      <c r="L77" s="95" t="e">
        <f t="shared" si="61"/>
        <v>#N/A</v>
      </c>
      <c r="M77" s="89" t="e">
        <f t="shared" si="61"/>
        <v>#N/A</v>
      </c>
      <c r="N77" s="89" t="e">
        <f t="shared" si="61"/>
        <v>#N/A</v>
      </c>
      <c r="O77" s="89" t="e">
        <f t="shared" si="61"/>
        <v>#N/A</v>
      </c>
      <c r="P77" s="89" t="e">
        <f t="shared" si="61"/>
        <v>#N/A</v>
      </c>
      <c r="Q77" s="164"/>
      <c r="R77" s="89" t="e">
        <f t="shared" si="29"/>
        <v>#N/A</v>
      </c>
      <c r="S77" s="89" t="e">
        <f t="shared" si="30"/>
        <v>#N/A</v>
      </c>
      <c r="T77" s="89" t="e">
        <f t="shared" si="31"/>
        <v>#N/A</v>
      </c>
      <c r="X77" s="167" t="s">
        <v>235</v>
      </c>
      <c r="Y77" s="109" t="s">
        <v>234</v>
      </c>
      <c r="Z77" s="109"/>
      <c r="AA77" s="109"/>
      <c r="AB77" s="109"/>
      <c r="AC77" s="109"/>
      <c r="AD77" s="109"/>
      <c r="AE77" s="109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ht="20.100000000000001" hidden="1" customHeight="1">
      <c r="A78" s="276"/>
      <c r="B78" s="68" t="e">
        <f t="shared" si="62"/>
        <v>#N/A</v>
      </c>
      <c r="C78" s="89" t="e">
        <f t="shared" si="52"/>
        <v>#N/A</v>
      </c>
      <c r="D78" s="89" t="e">
        <f t="shared" si="53"/>
        <v>#N/A</v>
      </c>
      <c r="E78" s="89" t="e">
        <f t="shared" si="54"/>
        <v>#N/A</v>
      </c>
      <c r="F78" s="89" t="e">
        <f t="shared" si="55"/>
        <v>#N/A</v>
      </c>
      <c r="G78" s="89" t="e">
        <f t="shared" si="56"/>
        <v>#N/A</v>
      </c>
      <c r="H78" s="89" t="e">
        <f t="shared" si="57"/>
        <v>#N/A</v>
      </c>
      <c r="I78" s="89" t="e">
        <f t="shared" si="58"/>
        <v>#N/A</v>
      </c>
      <c r="J78" s="89" t="e">
        <f t="shared" si="59"/>
        <v>#N/A</v>
      </c>
      <c r="K78" s="94" t="e">
        <f t="shared" si="60"/>
        <v>#N/A</v>
      </c>
      <c r="L78" s="95" t="e">
        <f t="shared" si="61"/>
        <v>#N/A</v>
      </c>
      <c r="M78" s="89" t="e">
        <f t="shared" si="61"/>
        <v>#N/A</v>
      </c>
      <c r="N78" s="89" t="e">
        <f t="shared" si="61"/>
        <v>#N/A</v>
      </c>
      <c r="O78" s="89" t="e">
        <f t="shared" si="61"/>
        <v>#N/A</v>
      </c>
      <c r="P78" s="89" t="e">
        <f t="shared" si="61"/>
        <v>#N/A</v>
      </c>
      <c r="Q78" s="164"/>
      <c r="R78" s="89" t="e">
        <f t="shared" si="29"/>
        <v>#N/A</v>
      </c>
      <c r="S78" s="89" t="e">
        <f t="shared" si="30"/>
        <v>#N/A</v>
      </c>
      <c r="T78" s="89" t="e">
        <f t="shared" si="31"/>
        <v>#N/A</v>
      </c>
      <c r="X78" s="167" t="s">
        <v>236</v>
      </c>
      <c r="Y78" s="5" t="s">
        <v>244</v>
      </c>
      <c r="Z78" s="109"/>
      <c r="AA78" s="109"/>
      <c r="AB78" s="109"/>
      <c r="AC78" s="109"/>
      <c r="AD78" s="109"/>
      <c r="AE78" s="109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ht="20.100000000000001" hidden="1" customHeight="1">
      <c r="A79" s="276"/>
      <c r="B79" s="68" t="e">
        <f t="shared" si="62"/>
        <v>#N/A</v>
      </c>
      <c r="C79" s="89" t="e">
        <f t="shared" si="52"/>
        <v>#N/A</v>
      </c>
      <c r="D79" s="89" t="e">
        <f t="shared" si="53"/>
        <v>#N/A</v>
      </c>
      <c r="E79" s="89" t="e">
        <f t="shared" si="54"/>
        <v>#N/A</v>
      </c>
      <c r="F79" s="89" t="e">
        <f t="shared" si="55"/>
        <v>#N/A</v>
      </c>
      <c r="G79" s="89" t="e">
        <f t="shared" si="56"/>
        <v>#N/A</v>
      </c>
      <c r="H79" s="89" t="e">
        <f t="shared" si="57"/>
        <v>#N/A</v>
      </c>
      <c r="I79" s="89" t="e">
        <f t="shared" si="58"/>
        <v>#N/A</v>
      </c>
      <c r="J79" s="89" t="e">
        <f t="shared" si="59"/>
        <v>#N/A</v>
      </c>
      <c r="K79" s="94" t="e">
        <f t="shared" si="60"/>
        <v>#N/A</v>
      </c>
      <c r="L79" s="95" t="e">
        <f t="shared" si="61"/>
        <v>#N/A</v>
      </c>
      <c r="M79" s="89" t="e">
        <f t="shared" si="61"/>
        <v>#N/A</v>
      </c>
      <c r="N79" s="89" t="e">
        <f t="shared" si="61"/>
        <v>#N/A</v>
      </c>
      <c r="O79" s="89" t="e">
        <f t="shared" si="61"/>
        <v>#N/A</v>
      </c>
      <c r="P79" s="89" t="e">
        <f t="shared" si="61"/>
        <v>#N/A</v>
      </c>
      <c r="Q79" s="164"/>
      <c r="R79" s="89" t="e">
        <f t="shared" si="29"/>
        <v>#N/A</v>
      </c>
      <c r="S79" s="89" t="e">
        <f t="shared" si="30"/>
        <v>#N/A</v>
      </c>
      <c r="T79" s="89" t="e">
        <f t="shared" si="31"/>
        <v>#N/A</v>
      </c>
      <c r="X79" s="167"/>
      <c r="Z79" s="109"/>
      <c r="AA79" s="109"/>
      <c r="AB79" s="109"/>
      <c r="AC79" s="109"/>
      <c r="AD79" s="109"/>
      <c r="AE79" s="109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ht="20.100000000000001" hidden="1" customHeight="1">
      <c r="A80" s="276"/>
      <c r="B80" s="68" t="e">
        <f t="shared" si="62"/>
        <v>#N/A</v>
      </c>
      <c r="C80" s="89" t="e">
        <f t="shared" si="52"/>
        <v>#N/A</v>
      </c>
      <c r="D80" s="89" t="e">
        <f t="shared" si="53"/>
        <v>#N/A</v>
      </c>
      <c r="E80" s="89" t="e">
        <f t="shared" si="54"/>
        <v>#N/A</v>
      </c>
      <c r="F80" s="89" t="e">
        <f t="shared" si="55"/>
        <v>#N/A</v>
      </c>
      <c r="G80" s="89" t="e">
        <f t="shared" si="56"/>
        <v>#N/A</v>
      </c>
      <c r="H80" s="89" t="e">
        <f t="shared" si="57"/>
        <v>#N/A</v>
      </c>
      <c r="I80" s="89" t="e">
        <f t="shared" si="58"/>
        <v>#N/A</v>
      </c>
      <c r="J80" s="89" t="e">
        <f t="shared" si="59"/>
        <v>#N/A</v>
      </c>
      <c r="K80" s="94" t="e">
        <f t="shared" si="60"/>
        <v>#N/A</v>
      </c>
      <c r="L80" s="95" t="e">
        <f t="shared" si="61"/>
        <v>#N/A</v>
      </c>
      <c r="M80" s="89" t="e">
        <f t="shared" si="61"/>
        <v>#N/A</v>
      </c>
      <c r="N80" s="89" t="e">
        <f t="shared" si="61"/>
        <v>#N/A</v>
      </c>
      <c r="O80" s="89" t="e">
        <f t="shared" si="61"/>
        <v>#N/A</v>
      </c>
      <c r="P80" s="89" t="e">
        <f t="shared" si="61"/>
        <v>#N/A</v>
      </c>
      <c r="Q80" s="164"/>
      <c r="R80" s="89" t="e">
        <f t="shared" si="29"/>
        <v>#N/A</v>
      </c>
      <c r="S80" s="89" t="e">
        <f t="shared" si="30"/>
        <v>#N/A</v>
      </c>
      <c r="T80" s="89" t="e">
        <f t="shared" si="31"/>
        <v>#N/A</v>
      </c>
      <c r="X80" s="180"/>
      <c r="Y80" s="109" t="s">
        <v>239</v>
      </c>
      <c r="Z80" s="109"/>
      <c r="AA80" s="109"/>
      <c r="AB80" s="109"/>
      <c r="AC80" s="109"/>
      <c r="AD80" s="109"/>
      <c r="AE80" s="109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ht="20.100000000000001" hidden="1" customHeight="1">
      <c r="A81" s="276"/>
      <c r="B81" s="68" t="e">
        <f t="shared" si="62"/>
        <v>#N/A</v>
      </c>
      <c r="C81" s="89" t="e">
        <f t="shared" si="52"/>
        <v>#N/A</v>
      </c>
      <c r="D81" s="89" t="e">
        <f t="shared" si="53"/>
        <v>#N/A</v>
      </c>
      <c r="E81" s="89" t="e">
        <f t="shared" si="54"/>
        <v>#N/A</v>
      </c>
      <c r="F81" s="89" t="e">
        <f t="shared" si="55"/>
        <v>#N/A</v>
      </c>
      <c r="G81" s="89" t="e">
        <f t="shared" si="56"/>
        <v>#N/A</v>
      </c>
      <c r="H81" s="89" t="e">
        <f t="shared" si="57"/>
        <v>#N/A</v>
      </c>
      <c r="I81" s="89" t="e">
        <f t="shared" si="58"/>
        <v>#N/A</v>
      </c>
      <c r="J81" s="89" t="e">
        <f t="shared" si="59"/>
        <v>#N/A</v>
      </c>
      <c r="K81" s="94" t="e">
        <f t="shared" si="60"/>
        <v>#N/A</v>
      </c>
      <c r="L81" s="95" t="e">
        <f t="shared" si="61"/>
        <v>#N/A</v>
      </c>
      <c r="M81" s="89" t="e">
        <f t="shared" si="61"/>
        <v>#N/A</v>
      </c>
      <c r="N81" s="89" t="e">
        <f t="shared" si="61"/>
        <v>#N/A</v>
      </c>
      <c r="O81" s="89" t="e">
        <f t="shared" si="61"/>
        <v>#N/A</v>
      </c>
      <c r="P81" s="89" t="e">
        <f t="shared" si="61"/>
        <v>#N/A</v>
      </c>
      <c r="Q81" s="164"/>
      <c r="R81" s="89" t="e">
        <f t="shared" si="29"/>
        <v>#N/A</v>
      </c>
      <c r="S81" s="89" t="e">
        <f t="shared" si="30"/>
        <v>#N/A</v>
      </c>
      <c r="T81" s="89" t="e">
        <f t="shared" si="31"/>
        <v>#N/A</v>
      </c>
      <c r="X81" s="180"/>
      <c r="Y81" s="109" t="s">
        <v>240</v>
      </c>
      <c r="Z81" s="109"/>
      <c r="AA81" s="109"/>
      <c r="AB81" s="109"/>
      <c r="AC81" s="109"/>
      <c r="AD81" s="109"/>
      <c r="AE81" s="109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ht="20.100000000000001" hidden="1" customHeight="1">
      <c r="A82" s="276"/>
      <c r="B82" s="68" t="e">
        <f t="shared" si="62"/>
        <v>#N/A</v>
      </c>
      <c r="C82" s="89" t="e">
        <f t="shared" si="52"/>
        <v>#N/A</v>
      </c>
      <c r="D82" s="89" t="e">
        <f t="shared" si="53"/>
        <v>#N/A</v>
      </c>
      <c r="E82" s="89" t="e">
        <f t="shared" si="54"/>
        <v>#N/A</v>
      </c>
      <c r="F82" s="89" t="e">
        <f t="shared" si="55"/>
        <v>#N/A</v>
      </c>
      <c r="G82" s="89" t="e">
        <f t="shared" si="56"/>
        <v>#N/A</v>
      </c>
      <c r="H82" s="89" t="e">
        <f t="shared" si="57"/>
        <v>#N/A</v>
      </c>
      <c r="I82" s="89" t="e">
        <f t="shared" si="58"/>
        <v>#N/A</v>
      </c>
      <c r="J82" s="89" t="e">
        <f t="shared" si="59"/>
        <v>#N/A</v>
      </c>
      <c r="K82" s="94" t="e">
        <f t="shared" si="60"/>
        <v>#N/A</v>
      </c>
      <c r="L82" s="95" t="e">
        <f t="shared" si="61"/>
        <v>#N/A</v>
      </c>
      <c r="M82" s="89" t="e">
        <f t="shared" si="61"/>
        <v>#N/A</v>
      </c>
      <c r="N82" s="89" t="e">
        <f t="shared" si="61"/>
        <v>#N/A</v>
      </c>
      <c r="O82" s="89" t="e">
        <f t="shared" si="61"/>
        <v>#N/A</v>
      </c>
      <c r="P82" s="89" t="e">
        <f t="shared" si="61"/>
        <v>#N/A</v>
      </c>
      <c r="Q82" s="164"/>
      <c r="R82" s="89" t="e">
        <f t="shared" si="29"/>
        <v>#N/A</v>
      </c>
      <c r="S82" s="89" t="e">
        <f t="shared" si="30"/>
        <v>#N/A</v>
      </c>
      <c r="T82" s="89" t="e">
        <f t="shared" si="31"/>
        <v>#N/A</v>
      </c>
      <c r="X82" s="180"/>
      <c r="Y82" s="182" t="s">
        <v>238</v>
      </c>
      <c r="Z82" s="5" t="s">
        <v>237</v>
      </c>
      <c r="AA82" s="126"/>
      <c r="AB82" s="126"/>
      <c r="AC82" s="126"/>
      <c r="AD82" s="109"/>
      <c r="AE82" s="109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ht="20.100000000000001" hidden="1" customHeight="1">
      <c r="A83" s="276"/>
      <c r="B83" s="68" t="e">
        <f t="shared" si="62"/>
        <v>#N/A</v>
      </c>
      <c r="C83" s="89" t="e">
        <f t="shared" si="52"/>
        <v>#N/A</v>
      </c>
      <c r="D83" s="89" t="e">
        <f t="shared" si="53"/>
        <v>#N/A</v>
      </c>
      <c r="E83" s="89" t="e">
        <f t="shared" si="54"/>
        <v>#N/A</v>
      </c>
      <c r="F83" s="89" t="e">
        <f t="shared" si="55"/>
        <v>#N/A</v>
      </c>
      <c r="G83" s="89" t="e">
        <f t="shared" si="56"/>
        <v>#N/A</v>
      </c>
      <c r="H83" s="89" t="e">
        <f t="shared" si="57"/>
        <v>#N/A</v>
      </c>
      <c r="I83" s="89" t="e">
        <f t="shared" si="58"/>
        <v>#N/A</v>
      </c>
      <c r="J83" s="89" t="e">
        <f t="shared" si="59"/>
        <v>#N/A</v>
      </c>
      <c r="K83" s="94" t="e">
        <f t="shared" si="60"/>
        <v>#N/A</v>
      </c>
      <c r="L83" s="95" t="e">
        <f t="shared" si="61"/>
        <v>#N/A</v>
      </c>
      <c r="M83" s="89" t="e">
        <f t="shared" si="61"/>
        <v>#N/A</v>
      </c>
      <c r="N83" s="89" t="e">
        <f t="shared" si="61"/>
        <v>#N/A</v>
      </c>
      <c r="O83" s="89" t="e">
        <f t="shared" si="61"/>
        <v>#N/A</v>
      </c>
      <c r="P83" s="89" t="e">
        <f t="shared" si="61"/>
        <v>#N/A</v>
      </c>
      <c r="Q83" s="164"/>
      <c r="R83" s="89" t="e">
        <f t="shared" si="29"/>
        <v>#N/A</v>
      </c>
      <c r="S83" s="89" t="e">
        <f t="shared" si="30"/>
        <v>#N/A</v>
      </c>
      <c r="T83" s="89" t="e">
        <f t="shared" si="31"/>
        <v>#N/A</v>
      </c>
      <c r="X83" s="180"/>
      <c r="Y83" s="183" t="s">
        <v>247</v>
      </c>
      <c r="AA83" s="126"/>
      <c r="AB83" s="126"/>
      <c r="AC83" s="126"/>
      <c r="AE83" s="109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ht="20.100000000000001" hidden="1" customHeight="1">
      <c r="A84" s="276"/>
      <c r="B84" s="68" t="e">
        <f t="shared" si="62"/>
        <v>#N/A</v>
      </c>
      <c r="C84" s="89" t="e">
        <f t="shared" si="52"/>
        <v>#N/A</v>
      </c>
      <c r="D84" s="89" t="e">
        <f t="shared" si="53"/>
        <v>#N/A</v>
      </c>
      <c r="E84" s="89" t="e">
        <f t="shared" si="54"/>
        <v>#N/A</v>
      </c>
      <c r="F84" s="89" t="e">
        <f t="shared" si="55"/>
        <v>#N/A</v>
      </c>
      <c r="G84" s="89" t="e">
        <f t="shared" si="56"/>
        <v>#N/A</v>
      </c>
      <c r="H84" s="89" t="e">
        <f t="shared" si="57"/>
        <v>#N/A</v>
      </c>
      <c r="I84" s="89" t="e">
        <f t="shared" si="58"/>
        <v>#N/A</v>
      </c>
      <c r="J84" s="89" t="e">
        <f t="shared" si="59"/>
        <v>#N/A</v>
      </c>
      <c r="K84" s="94" t="e">
        <f t="shared" si="60"/>
        <v>#N/A</v>
      </c>
      <c r="L84" s="95" t="e">
        <f t="shared" si="61"/>
        <v>#N/A</v>
      </c>
      <c r="M84" s="89" t="e">
        <f t="shared" si="61"/>
        <v>#N/A</v>
      </c>
      <c r="N84" s="89" t="e">
        <f t="shared" si="61"/>
        <v>#N/A</v>
      </c>
      <c r="O84" s="89" t="e">
        <f t="shared" si="61"/>
        <v>#N/A</v>
      </c>
      <c r="P84" s="89" t="e">
        <f t="shared" si="61"/>
        <v>#N/A</v>
      </c>
      <c r="Q84" s="164"/>
      <c r="R84" s="89" t="e">
        <f t="shared" si="29"/>
        <v>#N/A</v>
      </c>
      <c r="S84" s="89" t="e">
        <f t="shared" si="30"/>
        <v>#N/A</v>
      </c>
      <c r="T84" s="89" t="e">
        <f t="shared" si="31"/>
        <v>#N/A</v>
      </c>
      <c r="X84" s="106"/>
      <c r="Y84" s="109"/>
      <c r="Z84" s="109"/>
      <c r="AA84" s="109"/>
      <c r="AB84" s="109"/>
      <c r="AC84" s="109"/>
      <c r="AD84" s="109"/>
      <c r="AE84" s="109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ht="20.100000000000001" hidden="1" customHeight="1">
      <c r="A85" s="276"/>
      <c r="B85" s="68" t="e">
        <f t="shared" si="62"/>
        <v>#N/A</v>
      </c>
      <c r="C85" s="89" t="e">
        <f t="shared" si="52"/>
        <v>#N/A</v>
      </c>
      <c r="D85" s="89" t="e">
        <f t="shared" si="53"/>
        <v>#N/A</v>
      </c>
      <c r="E85" s="89" t="e">
        <f t="shared" si="54"/>
        <v>#N/A</v>
      </c>
      <c r="F85" s="89" t="e">
        <f t="shared" si="55"/>
        <v>#N/A</v>
      </c>
      <c r="G85" s="89" t="e">
        <f t="shared" si="56"/>
        <v>#N/A</v>
      </c>
      <c r="H85" s="89" t="e">
        <f t="shared" si="57"/>
        <v>#N/A</v>
      </c>
      <c r="I85" s="89" t="e">
        <f t="shared" si="58"/>
        <v>#N/A</v>
      </c>
      <c r="J85" s="89" t="e">
        <f t="shared" si="59"/>
        <v>#N/A</v>
      </c>
      <c r="K85" s="94" t="e">
        <f t="shared" si="60"/>
        <v>#N/A</v>
      </c>
      <c r="L85" s="95" t="e">
        <f t="shared" si="61"/>
        <v>#N/A</v>
      </c>
      <c r="M85" s="89" t="e">
        <f t="shared" si="61"/>
        <v>#N/A</v>
      </c>
      <c r="N85" s="89" t="e">
        <f t="shared" si="61"/>
        <v>#N/A</v>
      </c>
      <c r="O85" s="89" t="e">
        <f t="shared" si="61"/>
        <v>#N/A</v>
      </c>
      <c r="P85" s="89" t="e">
        <f t="shared" si="61"/>
        <v>#N/A</v>
      </c>
      <c r="Q85" s="164"/>
      <c r="R85" s="89" t="e">
        <f t="shared" si="29"/>
        <v>#N/A</v>
      </c>
      <c r="S85" s="89" t="e">
        <f t="shared" si="30"/>
        <v>#N/A</v>
      </c>
      <c r="T85" s="89" t="e">
        <f t="shared" si="31"/>
        <v>#N/A</v>
      </c>
      <c r="X85" s="3" t="s">
        <v>232</v>
      </c>
      <c r="Y85" s="109"/>
    </row>
    <row r="86" spans="1:51" ht="20.100000000000001" hidden="1" customHeight="1" thickBot="1">
      <c r="A86" s="276"/>
      <c r="B86" s="68" t="e">
        <f t="shared" si="62"/>
        <v>#N/A</v>
      </c>
      <c r="C86" s="89" t="e">
        <f t="shared" si="52"/>
        <v>#N/A</v>
      </c>
      <c r="D86" s="89" t="e">
        <f t="shared" si="53"/>
        <v>#N/A</v>
      </c>
      <c r="E86" s="89" t="e">
        <f t="shared" si="54"/>
        <v>#N/A</v>
      </c>
      <c r="F86" s="89" t="e">
        <f t="shared" si="55"/>
        <v>#N/A</v>
      </c>
      <c r="G86" s="89" t="e">
        <f t="shared" si="56"/>
        <v>#N/A</v>
      </c>
      <c r="H86" s="89" t="e">
        <f t="shared" si="57"/>
        <v>#N/A</v>
      </c>
      <c r="I86" s="89" t="e">
        <f t="shared" si="58"/>
        <v>#N/A</v>
      </c>
      <c r="J86" s="89" t="e">
        <f t="shared" si="59"/>
        <v>#N/A</v>
      </c>
      <c r="K86" s="94" t="e">
        <f t="shared" si="60"/>
        <v>#N/A</v>
      </c>
      <c r="L86" s="95" t="e">
        <f t="shared" si="61"/>
        <v>#N/A</v>
      </c>
      <c r="M86" s="89" t="e">
        <f t="shared" si="61"/>
        <v>#N/A</v>
      </c>
      <c r="N86" s="89" t="e">
        <f t="shared" si="61"/>
        <v>#N/A</v>
      </c>
      <c r="O86" s="89" t="e">
        <f t="shared" si="61"/>
        <v>#N/A</v>
      </c>
      <c r="P86" s="89" t="e">
        <f t="shared" si="61"/>
        <v>#N/A</v>
      </c>
      <c r="Q86" s="164"/>
      <c r="R86" s="89" t="e">
        <f t="shared" si="29"/>
        <v>#N/A</v>
      </c>
      <c r="S86" s="89" t="e">
        <f t="shared" si="30"/>
        <v>#N/A</v>
      </c>
      <c r="T86" s="89" t="e">
        <f t="shared" si="31"/>
        <v>#N/A</v>
      </c>
      <c r="X86" s="5" t="s">
        <v>214</v>
      </c>
      <c r="Y86" s="3"/>
      <c r="Z86" s="3" t="s">
        <v>227</v>
      </c>
      <c r="AA86" s="110"/>
      <c r="AB86" s="110"/>
      <c r="AC86" s="110"/>
      <c r="AD86" s="109"/>
      <c r="AE86" s="109"/>
    </row>
    <row r="87" spans="1:51" ht="20.100000000000001" hidden="1" customHeight="1">
      <c r="A87" s="276"/>
      <c r="B87" s="68" t="e">
        <f t="shared" si="62"/>
        <v>#N/A</v>
      </c>
      <c r="C87" s="89" t="e">
        <f t="shared" si="52"/>
        <v>#N/A</v>
      </c>
      <c r="D87" s="89" t="e">
        <f t="shared" si="53"/>
        <v>#N/A</v>
      </c>
      <c r="E87" s="89" t="e">
        <f t="shared" si="54"/>
        <v>#N/A</v>
      </c>
      <c r="F87" s="89" t="e">
        <f t="shared" si="55"/>
        <v>#N/A</v>
      </c>
      <c r="G87" s="89" t="e">
        <f t="shared" si="56"/>
        <v>#N/A</v>
      </c>
      <c r="H87" s="89" t="e">
        <f t="shared" si="57"/>
        <v>#N/A</v>
      </c>
      <c r="I87" s="89" t="e">
        <f t="shared" si="58"/>
        <v>#N/A</v>
      </c>
      <c r="J87" s="89" t="e">
        <f t="shared" si="59"/>
        <v>#N/A</v>
      </c>
      <c r="K87" s="94" t="e">
        <f t="shared" si="60"/>
        <v>#N/A</v>
      </c>
      <c r="L87" s="95" t="e">
        <f t="shared" si="61"/>
        <v>#N/A</v>
      </c>
      <c r="M87" s="89" t="e">
        <f t="shared" si="61"/>
        <v>#N/A</v>
      </c>
      <c r="N87" s="89" t="e">
        <f t="shared" si="61"/>
        <v>#N/A</v>
      </c>
      <c r="O87" s="89" t="e">
        <f t="shared" si="61"/>
        <v>#N/A</v>
      </c>
      <c r="P87" s="89" t="e">
        <f t="shared" si="61"/>
        <v>#N/A</v>
      </c>
      <c r="Q87" s="164"/>
      <c r="R87" s="89" t="e">
        <f t="shared" si="29"/>
        <v>#N/A</v>
      </c>
      <c r="S87" s="89" t="e">
        <f t="shared" si="30"/>
        <v>#N/A</v>
      </c>
      <c r="T87" s="89" t="e">
        <f t="shared" si="31"/>
        <v>#N/A</v>
      </c>
      <c r="X87" s="175" t="s">
        <v>229</v>
      </c>
      <c r="Y87" s="171"/>
      <c r="Z87" s="172"/>
      <c r="AA87" s="173"/>
      <c r="AB87" s="173"/>
      <c r="AC87" s="173"/>
      <c r="AD87" s="173"/>
      <c r="AE87" s="173"/>
      <c r="AF87" s="174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</row>
    <row r="88" spans="1:51" ht="20.100000000000001" hidden="1" customHeight="1" thickBot="1">
      <c r="A88" s="276"/>
      <c r="B88" s="68" t="e">
        <f t="shared" si="62"/>
        <v>#N/A</v>
      </c>
      <c r="C88" s="89" t="e">
        <f t="shared" si="52"/>
        <v>#N/A</v>
      </c>
      <c r="D88" s="89" t="e">
        <f t="shared" si="53"/>
        <v>#N/A</v>
      </c>
      <c r="E88" s="89" t="e">
        <f t="shared" si="54"/>
        <v>#N/A</v>
      </c>
      <c r="F88" s="89" t="e">
        <f t="shared" si="55"/>
        <v>#N/A</v>
      </c>
      <c r="G88" s="89" t="e">
        <f t="shared" si="56"/>
        <v>#N/A</v>
      </c>
      <c r="H88" s="89" t="e">
        <f t="shared" si="57"/>
        <v>#N/A</v>
      </c>
      <c r="I88" s="89" t="e">
        <f t="shared" si="58"/>
        <v>#N/A</v>
      </c>
      <c r="J88" s="89" t="e">
        <f t="shared" si="59"/>
        <v>#N/A</v>
      </c>
      <c r="K88" s="94" t="e">
        <f t="shared" si="60"/>
        <v>#N/A</v>
      </c>
      <c r="L88" s="95" t="e">
        <f t="shared" si="61"/>
        <v>#N/A</v>
      </c>
      <c r="M88" s="89" t="e">
        <f t="shared" si="61"/>
        <v>#N/A</v>
      </c>
      <c r="N88" s="89" t="e">
        <f t="shared" si="61"/>
        <v>#N/A</v>
      </c>
      <c r="O88" s="89" t="e">
        <f t="shared" si="61"/>
        <v>#N/A</v>
      </c>
      <c r="P88" s="89" t="e">
        <f t="shared" si="61"/>
        <v>#N/A</v>
      </c>
      <c r="Q88" s="164"/>
      <c r="R88" s="89" t="e">
        <f t="shared" si="29"/>
        <v>#N/A</v>
      </c>
      <c r="S88" s="89" t="e">
        <f t="shared" si="30"/>
        <v>#N/A</v>
      </c>
      <c r="T88" s="89" t="e">
        <f t="shared" si="31"/>
        <v>#N/A</v>
      </c>
      <c r="X88" s="176"/>
      <c r="Y88" s="177" t="s">
        <v>228</v>
      </c>
      <c r="Z88" s="178" t="s">
        <v>222</v>
      </c>
      <c r="AA88" s="178"/>
      <c r="AB88" s="178"/>
      <c r="AC88" s="178"/>
      <c r="AD88" s="178"/>
      <c r="AE88" s="178"/>
      <c r="AF88" s="179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</row>
    <row r="89" spans="1:51" ht="20.100000000000001" hidden="1" customHeight="1">
      <c r="A89" s="276"/>
      <c r="B89" s="68" t="e">
        <f t="shared" si="62"/>
        <v>#N/A</v>
      </c>
      <c r="C89" s="89" t="e">
        <f t="shared" si="52"/>
        <v>#N/A</v>
      </c>
      <c r="D89" s="89" t="e">
        <f t="shared" si="53"/>
        <v>#N/A</v>
      </c>
      <c r="E89" s="89" t="e">
        <f t="shared" si="54"/>
        <v>#N/A</v>
      </c>
      <c r="F89" s="89" t="e">
        <f t="shared" si="55"/>
        <v>#N/A</v>
      </c>
      <c r="G89" s="89" t="e">
        <f t="shared" si="56"/>
        <v>#N/A</v>
      </c>
      <c r="H89" s="89" t="e">
        <f t="shared" si="57"/>
        <v>#N/A</v>
      </c>
      <c r="I89" s="89" t="e">
        <f t="shared" si="58"/>
        <v>#N/A</v>
      </c>
      <c r="J89" s="89" t="e">
        <f t="shared" si="59"/>
        <v>#N/A</v>
      </c>
      <c r="K89" s="94" t="e">
        <f t="shared" si="60"/>
        <v>#N/A</v>
      </c>
      <c r="L89" s="95" t="e">
        <f t="shared" si="61"/>
        <v>#N/A</v>
      </c>
      <c r="M89" s="89" t="e">
        <f t="shared" si="61"/>
        <v>#N/A</v>
      </c>
      <c r="N89" s="89" t="e">
        <f t="shared" si="61"/>
        <v>#N/A</v>
      </c>
      <c r="O89" s="89" t="e">
        <f t="shared" si="61"/>
        <v>#N/A</v>
      </c>
      <c r="P89" s="89" t="e">
        <f t="shared" si="61"/>
        <v>#N/A</v>
      </c>
      <c r="Q89" s="164"/>
      <c r="R89" s="89" t="e">
        <f t="shared" si="29"/>
        <v>#N/A</v>
      </c>
      <c r="S89" s="89" t="e">
        <f t="shared" si="30"/>
        <v>#N/A</v>
      </c>
      <c r="T89" s="89" t="e">
        <f t="shared" si="31"/>
        <v>#N/A</v>
      </c>
      <c r="X89" s="3" t="s">
        <v>215</v>
      </c>
      <c r="Y89" s="3" t="s">
        <v>230</v>
      </c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</row>
    <row r="90" spans="1:51" ht="20.100000000000001" hidden="1" customHeight="1">
      <c r="A90" s="276"/>
      <c r="B90" s="68" t="e">
        <f t="shared" si="62"/>
        <v>#N/A</v>
      </c>
      <c r="C90" s="89" t="e">
        <f t="shared" si="52"/>
        <v>#N/A</v>
      </c>
      <c r="D90" s="89" t="e">
        <f t="shared" si="53"/>
        <v>#N/A</v>
      </c>
      <c r="E90" s="89" t="e">
        <f t="shared" si="54"/>
        <v>#N/A</v>
      </c>
      <c r="F90" s="89" t="e">
        <f t="shared" si="55"/>
        <v>#N/A</v>
      </c>
      <c r="G90" s="89" t="e">
        <f t="shared" si="56"/>
        <v>#N/A</v>
      </c>
      <c r="H90" s="89" t="e">
        <f t="shared" si="57"/>
        <v>#N/A</v>
      </c>
      <c r="I90" s="89" t="e">
        <f t="shared" si="58"/>
        <v>#N/A</v>
      </c>
      <c r="J90" s="89" t="e">
        <f t="shared" si="59"/>
        <v>#N/A</v>
      </c>
      <c r="K90" s="94" t="e">
        <f t="shared" si="60"/>
        <v>#N/A</v>
      </c>
      <c r="L90" s="95" t="e">
        <f t="shared" si="61"/>
        <v>#N/A</v>
      </c>
      <c r="M90" s="89" t="e">
        <f t="shared" si="61"/>
        <v>#N/A</v>
      </c>
      <c r="N90" s="89" t="e">
        <f t="shared" si="61"/>
        <v>#N/A</v>
      </c>
      <c r="O90" s="89" t="e">
        <f t="shared" si="61"/>
        <v>#N/A</v>
      </c>
      <c r="P90" s="89" t="e">
        <f t="shared" si="61"/>
        <v>#N/A</v>
      </c>
      <c r="Q90" s="164"/>
      <c r="R90" s="89" t="e">
        <f t="shared" si="29"/>
        <v>#N/A</v>
      </c>
      <c r="S90" s="89" t="e">
        <f t="shared" si="30"/>
        <v>#N/A</v>
      </c>
      <c r="T90" s="89" t="e">
        <f t="shared" si="31"/>
        <v>#N/A</v>
      </c>
      <c r="X90" s="5"/>
      <c r="Y90" s="292" t="s">
        <v>216</v>
      </c>
      <c r="Z90" s="296" t="s">
        <v>210</v>
      </c>
      <c r="AA90" s="296"/>
      <c r="AB90" s="299" t="s">
        <v>212</v>
      </c>
      <c r="AC90" s="296" t="s">
        <v>221</v>
      </c>
      <c r="AD90" s="296"/>
      <c r="AE90" s="296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</row>
    <row r="91" spans="1:51" ht="20.100000000000001" hidden="1" customHeight="1">
      <c r="A91" s="276"/>
      <c r="B91" s="68" t="e">
        <f t="shared" si="62"/>
        <v>#N/A</v>
      </c>
      <c r="C91" s="89" t="e">
        <f t="shared" si="52"/>
        <v>#N/A</v>
      </c>
      <c r="D91" s="89" t="e">
        <f t="shared" si="53"/>
        <v>#N/A</v>
      </c>
      <c r="E91" s="89" t="e">
        <f t="shared" si="54"/>
        <v>#N/A</v>
      </c>
      <c r="F91" s="89" t="e">
        <f t="shared" si="55"/>
        <v>#N/A</v>
      </c>
      <c r="G91" s="89" t="e">
        <f t="shared" si="56"/>
        <v>#N/A</v>
      </c>
      <c r="H91" s="89" t="e">
        <f t="shared" si="57"/>
        <v>#N/A</v>
      </c>
      <c r="I91" s="89" t="e">
        <f t="shared" si="58"/>
        <v>#N/A</v>
      </c>
      <c r="J91" s="89" t="e">
        <f t="shared" si="59"/>
        <v>#N/A</v>
      </c>
      <c r="K91" s="94" t="e">
        <f t="shared" si="60"/>
        <v>#N/A</v>
      </c>
      <c r="L91" s="95" t="e">
        <f t="shared" si="61"/>
        <v>#N/A</v>
      </c>
      <c r="M91" s="89" t="e">
        <f t="shared" si="61"/>
        <v>#N/A</v>
      </c>
      <c r="N91" s="89" t="e">
        <f t="shared" si="61"/>
        <v>#N/A</v>
      </c>
      <c r="O91" s="89" t="e">
        <f t="shared" si="61"/>
        <v>#N/A</v>
      </c>
      <c r="P91" s="89" t="e">
        <f t="shared" si="61"/>
        <v>#N/A</v>
      </c>
      <c r="Q91" s="164"/>
      <c r="R91" s="89" t="e">
        <f t="shared" si="29"/>
        <v>#N/A</v>
      </c>
      <c r="S91" s="89" t="e">
        <f t="shared" si="30"/>
        <v>#N/A</v>
      </c>
      <c r="T91" s="89" t="e">
        <f t="shared" si="31"/>
        <v>#N/A</v>
      </c>
      <c r="X91" s="5"/>
      <c r="Y91" s="292"/>
      <c r="Z91" s="298" t="s">
        <v>211</v>
      </c>
      <c r="AA91" s="298"/>
      <c r="AB91" s="299"/>
      <c r="AC91" s="298" t="s">
        <v>211</v>
      </c>
      <c r="AD91" s="298"/>
      <c r="AE91" s="298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</row>
    <row r="92" spans="1:51" ht="20.100000000000001" hidden="1" customHeight="1">
      <c r="A92" s="276"/>
      <c r="B92" s="68" t="e">
        <f t="shared" si="62"/>
        <v>#N/A</v>
      </c>
      <c r="C92" s="89" t="e">
        <f t="shared" si="52"/>
        <v>#N/A</v>
      </c>
      <c r="D92" s="89" t="e">
        <f t="shared" si="53"/>
        <v>#N/A</v>
      </c>
      <c r="E92" s="89" t="e">
        <f t="shared" si="54"/>
        <v>#N/A</v>
      </c>
      <c r="F92" s="89" t="e">
        <f t="shared" si="55"/>
        <v>#N/A</v>
      </c>
      <c r="G92" s="89" t="e">
        <f t="shared" si="56"/>
        <v>#N/A</v>
      </c>
      <c r="H92" s="89" t="e">
        <f t="shared" si="57"/>
        <v>#N/A</v>
      </c>
      <c r="I92" s="89" t="e">
        <f t="shared" si="58"/>
        <v>#N/A</v>
      </c>
      <c r="J92" s="89" t="e">
        <f t="shared" si="59"/>
        <v>#N/A</v>
      </c>
      <c r="K92" s="94" t="e">
        <f t="shared" si="60"/>
        <v>#N/A</v>
      </c>
      <c r="L92" s="95" t="e">
        <f t="shared" si="61"/>
        <v>#N/A</v>
      </c>
      <c r="M92" s="89" t="e">
        <f t="shared" si="61"/>
        <v>#N/A</v>
      </c>
      <c r="N92" s="89" t="e">
        <f t="shared" si="61"/>
        <v>#N/A</v>
      </c>
      <c r="O92" s="89" t="e">
        <f t="shared" si="61"/>
        <v>#N/A</v>
      </c>
      <c r="P92" s="89" t="e">
        <f t="shared" si="61"/>
        <v>#N/A</v>
      </c>
      <c r="Q92" s="164"/>
      <c r="R92" s="89" t="e">
        <f t="shared" si="29"/>
        <v>#N/A</v>
      </c>
      <c r="S92" s="89" t="e">
        <f t="shared" si="30"/>
        <v>#N/A</v>
      </c>
      <c r="T92" s="89" t="e">
        <f t="shared" si="31"/>
        <v>#N/A</v>
      </c>
      <c r="X92" s="292" t="s">
        <v>217</v>
      </c>
      <c r="Y92" s="292"/>
      <c r="Z92" s="296" t="s">
        <v>218</v>
      </c>
      <c r="AA92" s="296"/>
      <c r="AB92" s="296"/>
      <c r="AC92" s="5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</row>
    <row r="93" spans="1:51" ht="20.100000000000001" hidden="1" customHeight="1">
      <c r="A93" s="276"/>
      <c r="B93" s="68" t="e">
        <f t="shared" si="62"/>
        <v>#N/A</v>
      </c>
      <c r="C93" s="89" t="e">
        <f t="shared" si="52"/>
        <v>#N/A</v>
      </c>
      <c r="D93" s="89" t="e">
        <f t="shared" si="53"/>
        <v>#N/A</v>
      </c>
      <c r="E93" s="89" t="e">
        <f t="shared" si="54"/>
        <v>#N/A</v>
      </c>
      <c r="F93" s="89" t="e">
        <f t="shared" si="55"/>
        <v>#N/A</v>
      </c>
      <c r="G93" s="89" t="e">
        <f t="shared" si="56"/>
        <v>#N/A</v>
      </c>
      <c r="H93" s="89" t="e">
        <f t="shared" si="57"/>
        <v>#N/A</v>
      </c>
      <c r="I93" s="89" t="e">
        <f t="shared" si="58"/>
        <v>#N/A</v>
      </c>
      <c r="J93" s="89" t="e">
        <f t="shared" si="59"/>
        <v>#N/A</v>
      </c>
      <c r="K93" s="94" t="e">
        <f t="shared" si="60"/>
        <v>#N/A</v>
      </c>
      <c r="L93" s="95" t="e">
        <f t="shared" si="61"/>
        <v>#N/A</v>
      </c>
      <c r="M93" s="89" t="e">
        <f t="shared" si="61"/>
        <v>#N/A</v>
      </c>
      <c r="N93" s="89" t="e">
        <f t="shared" si="61"/>
        <v>#N/A</v>
      </c>
      <c r="O93" s="89" t="e">
        <f t="shared" si="61"/>
        <v>#N/A</v>
      </c>
      <c r="P93" s="89" t="e">
        <f t="shared" si="61"/>
        <v>#N/A</v>
      </c>
      <c r="Q93" s="164"/>
      <c r="R93" s="89" t="e">
        <f t="shared" si="29"/>
        <v>#N/A</v>
      </c>
      <c r="S93" s="89" t="e">
        <f t="shared" si="30"/>
        <v>#N/A</v>
      </c>
      <c r="T93" s="89" t="e">
        <f t="shared" si="31"/>
        <v>#N/A</v>
      </c>
      <c r="X93" s="292"/>
      <c r="Y93" s="292"/>
      <c r="Z93" s="298" t="s">
        <v>211</v>
      </c>
      <c r="AA93" s="298"/>
      <c r="AB93" s="298"/>
      <c r="AC93" s="170" t="s">
        <v>213</v>
      </c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</row>
    <row r="94" spans="1:51" ht="20.100000000000001" hidden="1" customHeight="1">
      <c r="A94" s="276"/>
      <c r="B94" s="69" t="e">
        <f t="shared" si="62"/>
        <v>#N/A</v>
      </c>
      <c r="C94" s="96" t="e">
        <f t="shared" si="52"/>
        <v>#N/A</v>
      </c>
      <c r="D94" s="96" t="e">
        <f t="shared" si="53"/>
        <v>#N/A</v>
      </c>
      <c r="E94" s="96" t="e">
        <f t="shared" si="54"/>
        <v>#N/A</v>
      </c>
      <c r="F94" s="96" t="e">
        <f t="shared" si="55"/>
        <v>#N/A</v>
      </c>
      <c r="G94" s="96" t="e">
        <f t="shared" si="56"/>
        <v>#N/A</v>
      </c>
      <c r="H94" s="96" t="e">
        <f t="shared" si="57"/>
        <v>#N/A</v>
      </c>
      <c r="I94" s="96" t="e">
        <f t="shared" si="58"/>
        <v>#N/A</v>
      </c>
      <c r="J94" s="96" t="e">
        <f t="shared" si="59"/>
        <v>#N/A</v>
      </c>
      <c r="K94" s="97" t="e">
        <f t="shared" si="60"/>
        <v>#N/A</v>
      </c>
      <c r="L94" s="98" t="e">
        <f t="shared" si="61"/>
        <v>#N/A</v>
      </c>
      <c r="M94" s="96" t="e">
        <f t="shared" si="61"/>
        <v>#N/A</v>
      </c>
      <c r="N94" s="96" t="e">
        <f t="shared" si="61"/>
        <v>#N/A</v>
      </c>
      <c r="O94" s="96" t="e">
        <f t="shared" si="61"/>
        <v>#N/A</v>
      </c>
      <c r="P94" s="96" t="e">
        <f t="shared" si="61"/>
        <v>#N/A</v>
      </c>
      <c r="Q94" s="165"/>
      <c r="R94" s="96" t="e">
        <f t="shared" si="29"/>
        <v>#N/A</v>
      </c>
      <c r="S94" s="96" t="e">
        <f t="shared" si="30"/>
        <v>#N/A</v>
      </c>
      <c r="T94" s="96" t="e">
        <f t="shared" si="31"/>
        <v>#N/A</v>
      </c>
      <c r="X94" s="297" t="s">
        <v>219</v>
      </c>
      <c r="Y94" s="297"/>
      <c r="Z94" s="296" t="s">
        <v>223</v>
      </c>
      <c r="AA94" s="296"/>
      <c r="AB94" s="296"/>
      <c r="AC94" s="296"/>
      <c r="AD94" s="296"/>
      <c r="AE94" s="296"/>
      <c r="AF94" s="169" t="s">
        <v>231</v>
      </c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</row>
    <row r="95" spans="1:51" ht="20.100000000000001" hidden="1" customHeight="1">
      <c r="A95" s="272" t="s">
        <v>64</v>
      </c>
      <c r="B95" s="67" t="str">
        <f>$B55</f>
        <v>0101</v>
      </c>
      <c r="C95" s="88">
        <f t="shared" ref="C95:C114" ca="1" si="63">INDEX($Z$66:$AY$66,1,MATCH($B95,$Z$45:$AY$45))</f>
        <v>0</v>
      </c>
      <c r="D95" s="88">
        <f t="shared" ref="D95:D114" ca="1" si="64">INDEX($Z$67:$AY$67,1,MATCH($B95,$Z$45:$AY$45))</f>
        <v>1366</v>
      </c>
      <c r="E95" s="88">
        <f t="shared" ref="E95:E114" ca="1" si="65">INDEX($Z$68:$AY$68,1,MATCH($B95,$Z$45:$AY$45))</f>
        <v>0</v>
      </c>
      <c r="F95" s="88">
        <f t="shared" ref="F95:F114" ca="1" si="66">INDEX($Z$69:$AY$69,1,MATCH($B95,$Z$45:$AY$45))</f>
        <v>0</v>
      </c>
      <c r="G95" s="88">
        <f t="shared" ref="G95:G114" ca="1" si="67">INDEX($Z$70:$AY$70,1,MATCH($B95,$Z$45:$AY$45))</f>
        <v>0</v>
      </c>
      <c r="H95" s="88">
        <f t="shared" ref="H95:H114" ca="1" si="68">INDEX($Z$71:$AY$71,1,MATCH($B95,$Z$45:$AY$45))</f>
        <v>0</v>
      </c>
      <c r="I95" s="88">
        <f t="shared" ref="I95:I114" ca="1" si="69">INDEX($Z$72:$AY$72,1,MATCH($B95,$Z$45:$AY$45))</f>
        <v>0</v>
      </c>
      <c r="J95" s="88">
        <f t="shared" ref="J95:J114" ca="1" si="70">INDEX($Z$73:$AY$73,1,MATCH($B95,$Z$45:$AY$45))</f>
        <v>1366</v>
      </c>
      <c r="K95" s="92">
        <f t="shared" ref="K95:K114" ca="1" si="71">INDEX($Z$74:$AY$74,1,MATCH($B95,$Z$45:$AY$45))</f>
        <v>1366</v>
      </c>
      <c r="L95" s="93">
        <f t="shared" ref="L95:P114" ca="1" si="72">C95*H15</f>
        <v>0</v>
      </c>
      <c r="M95" s="88">
        <f t="shared" ca="1" si="72"/>
        <v>1366</v>
      </c>
      <c r="N95" s="88">
        <f t="shared" ca="1" si="72"/>
        <v>0</v>
      </c>
      <c r="O95" s="88">
        <f t="shared" ca="1" si="72"/>
        <v>0</v>
      </c>
      <c r="P95" s="88">
        <f t="shared" ca="1" si="72"/>
        <v>0</v>
      </c>
      <c r="Q95" s="163"/>
      <c r="R95" s="88">
        <f t="shared" ca="1" si="29"/>
        <v>0</v>
      </c>
      <c r="S95" s="88">
        <f t="shared" ca="1" si="30"/>
        <v>1366</v>
      </c>
      <c r="T95" s="88">
        <f t="shared" ca="1" si="31"/>
        <v>1366</v>
      </c>
      <c r="X95" s="297"/>
      <c r="Y95" s="297"/>
      <c r="Z95" s="295" t="s">
        <v>211</v>
      </c>
      <c r="AA95" s="295"/>
      <c r="AB95" s="295"/>
      <c r="AC95" s="295"/>
      <c r="AD95" s="295"/>
      <c r="AE95" s="168"/>
      <c r="AR95" s="110"/>
      <c r="AS95" s="110"/>
      <c r="AT95" s="110"/>
      <c r="AU95" s="110"/>
      <c r="AV95" s="110"/>
      <c r="AW95" s="110"/>
      <c r="AX95" s="110"/>
      <c r="AY95" s="110"/>
    </row>
    <row r="96" spans="1:51" ht="20.100000000000001" hidden="1" customHeight="1">
      <c r="A96" s="273"/>
      <c r="B96" s="68" t="e">
        <f t="shared" ref="B96:B114" si="73">$B56</f>
        <v>#N/A</v>
      </c>
      <c r="C96" s="89" t="e">
        <f t="shared" si="63"/>
        <v>#N/A</v>
      </c>
      <c r="D96" s="89" t="e">
        <f t="shared" si="64"/>
        <v>#N/A</v>
      </c>
      <c r="E96" s="89" t="e">
        <f t="shared" si="65"/>
        <v>#N/A</v>
      </c>
      <c r="F96" s="89" t="e">
        <f t="shared" si="66"/>
        <v>#N/A</v>
      </c>
      <c r="G96" s="89" t="e">
        <f t="shared" si="67"/>
        <v>#N/A</v>
      </c>
      <c r="H96" s="89" t="e">
        <f t="shared" si="68"/>
        <v>#N/A</v>
      </c>
      <c r="I96" s="89" t="e">
        <f t="shared" si="69"/>
        <v>#N/A</v>
      </c>
      <c r="J96" s="89" t="e">
        <f t="shared" si="70"/>
        <v>#N/A</v>
      </c>
      <c r="K96" s="94" t="e">
        <f t="shared" si="71"/>
        <v>#N/A</v>
      </c>
      <c r="L96" s="95" t="e">
        <f t="shared" si="72"/>
        <v>#N/A</v>
      </c>
      <c r="M96" s="89" t="e">
        <f t="shared" si="72"/>
        <v>#N/A</v>
      </c>
      <c r="N96" s="89" t="e">
        <f t="shared" si="72"/>
        <v>#N/A</v>
      </c>
      <c r="O96" s="89" t="e">
        <f t="shared" si="72"/>
        <v>#N/A</v>
      </c>
      <c r="P96" s="89" t="e">
        <f t="shared" si="72"/>
        <v>#N/A</v>
      </c>
      <c r="Q96" s="164"/>
      <c r="R96" s="89" t="e">
        <f t="shared" si="29"/>
        <v>#N/A</v>
      </c>
      <c r="S96" s="89" t="e">
        <f t="shared" si="30"/>
        <v>#N/A</v>
      </c>
      <c r="T96" s="89" t="e">
        <f t="shared" si="31"/>
        <v>#N/A</v>
      </c>
      <c r="X96" s="297" t="s">
        <v>220</v>
      </c>
      <c r="Y96" s="297"/>
      <c r="Z96" s="294" t="s">
        <v>225</v>
      </c>
      <c r="AA96" s="294"/>
      <c r="AR96" s="110"/>
      <c r="AS96" s="110"/>
      <c r="AT96" s="110"/>
      <c r="AU96" s="110"/>
      <c r="AV96" s="110"/>
      <c r="AW96" s="110"/>
      <c r="AX96" s="110"/>
      <c r="AY96" s="110"/>
    </row>
    <row r="97" spans="1:51" ht="20.100000000000001" hidden="1" customHeight="1">
      <c r="A97" s="273"/>
      <c r="B97" s="68" t="e">
        <f t="shared" si="73"/>
        <v>#N/A</v>
      </c>
      <c r="C97" s="89" t="e">
        <f t="shared" si="63"/>
        <v>#N/A</v>
      </c>
      <c r="D97" s="89" t="e">
        <f t="shared" si="64"/>
        <v>#N/A</v>
      </c>
      <c r="E97" s="89" t="e">
        <f t="shared" si="65"/>
        <v>#N/A</v>
      </c>
      <c r="F97" s="89" t="e">
        <f t="shared" si="66"/>
        <v>#N/A</v>
      </c>
      <c r="G97" s="89" t="e">
        <f t="shared" si="67"/>
        <v>#N/A</v>
      </c>
      <c r="H97" s="89" t="e">
        <f t="shared" si="68"/>
        <v>#N/A</v>
      </c>
      <c r="I97" s="89" t="e">
        <f t="shared" si="69"/>
        <v>#N/A</v>
      </c>
      <c r="J97" s="89" t="e">
        <f t="shared" si="70"/>
        <v>#N/A</v>
      </c>
      <c r="K97" s="94" t="e">
        <f t="shared" si="71"/>
        <v>#N/A</v>
      </c>
      <c r="L97" s="95" t="e">
        <f t="shared" si="72"/>
        <v>#N/A</v>
      </c>
      <c r="M97" s="89" t="e">
        <f t="shared" si="72"/>
        <v>#N/A</v>
      </c>
      <c r="N97" s="89" t="e">
        <f t="shared" si="72"/>
        <v>#N/A</v>
      </c>
      <c r="O97" s="89" t="e">
        <f t="shared" si="72"/>
        <v>#N/A</v>
      </c>
      <c r="P97" s="89" t="e">
        <f t="shared" si="72"/>
        <v>#N/A</v>
      </c>
      <c r="Q97" s="164"/>
      <c r="R97" s="89" t="e">
        <f t="shared" si="29"/>
        <v>#N/A</v>
      </c>
      <c r="S97" s="89" t="e">
        <f t="shared" si="30"/>
        <v>#N/A</v>
      </c>
      <c r="T97" s="89" t="e">
        <f t="shared" si="31"/>
        <v>#N/A</v>
      </c>
      <c r="X97" s="297"/>
      <c r="Y97" s="297"/>
      <c r="Z97" s="293" t="s">
        <v>211</v>
      </c>
      <c r="AA97" s="293"/>
      <c r="AR97" s="110"/>
      <c r="AS97" s="110"/>
      <c r="AT97" s="110"/>
      <c r="AU97" s="110"/>
      <c r="AV97" s="110"/>
      <c r="AW97" s="110"/>
      <c r="AX97" s="110"/>
      <c r="AY97" s="110"/>
    </row>
    <row r="98" spans="1:51" ht="20.100000000000001" hidden="1" customHeight="1">
      <c r="A98" s="273"/>
      <c r="B98" s="68" t="e">
        <f t="shared" si="73"/>
        <v>#N/A</v>
      </c>
      <c r="C98" s="89" t="e">
        <f t="shared" si="63"/>
        <v>#N/A</v>
      </c>
      <c r="D98" s="89" t="e">
        <f t="shared" si="64"/>
        <v>#N/A</v>
      </c>
      <c r="E98" s="89" t="e">
        <f t="shared" si="65"/>
        <v>#N/A</v>
      </c>
      <c r="F98" s="89" t="e">
        <f t="shared" si="66"/>
        <v>#N/A</v>
      </c>
      <c r="G98" s="89" t="e">
        <f t="shared" si="67"/>
        <v>#N/A</v>
      </c>
      <c r="H98" s="89" t="e">
        <f t="shared" si="68"/>
        <v>#N/A</v>
      </c>
      <c r="I98" s="89" t="e">
        <f t="shared" si="69"/>
        <v>#N/A</v>
      </c>
      <c r="J98" s="89" t="e">
        <f t="shared" si="70"/>
        <v>#N/A</v>
      </c>
      <c r="K98" s="94" t="e">
        <f t="shared" si="71"/>
        <v>#N/A</v>
      </c>
      <c r="L98" s="95" t="e">
        <f t="shared" si="72"/>
        <v>#N/A</v>
      </c>
      <c r="M98" s="89" t="e">
        <f t="shared" si="72"/>
        <v>#N/A</v>
      </c>
      <c r="N98" s="89" t="e">
        <f t="shared" si="72"/>
        <v>#N/A</v>
      </c>
      <c r="O98" s="89" t="e">
        <f t="shared" si="72"/>
        <v>#N/A</v>
      </c>
      <c r="P98" s="89" t="e">
        <f t="shared" si="72"/>
        <v>#N/A</v>
      </c>
      <c r="Q98" s="164"/>
      <c r="R98" s="89" t="e">
        <f t="shared" si="29"/>
        <v>#N/A</v>
      </c>
      <c r="S98" s="89" t="e">
        <f t="shared" si="30"/>
        <v>#N/A</v>
      </c>
      <c r="T98" s="89" t="e">
        <f t="shared" si="31"/>
        <v>#N/A</v>
      </c>
      <c r="X98" s="126"/>
      <c r="Y98" s="126"/>
      <c r="Z98" s="229"/>
      <c r="AA98" s="229"/>
      <c r="AB98" s="166" t="s">
        <v>224</v>
      </c>
      <c r="AR98" s="110"/>
      <c r="AS98" s="110"/>
      <c r="AT98" s="110"/>
      <c r="AU98" s="110"/>
      <c r="AV98" s="110"/>
      <c r="AW98" s="110"/>
      <c r="AX98" s="110"/>
      <c r="AY98" s="110"/>
    </row>
    <row r="99" spans="1:51" ht="20.100000000000001" hidden="1" customHeight="1">
      <c r="A99" s="273"/>
      <c r="B99" s="68" t="e">
        <f t="shared" si="73"/>
        <v>#N/A</v>
      </c>
      <c r="C99" s="89" t="e">
        <f t="shared" si="63"/>
        <v>#N/A</v>
      </c>
      <c r="D99" s="89" t="e">
        <f t="shared" si="64"/>
        <v>#N/A</v>
      </c>
      <c r="E99" s="89" t="e">
        <f t="shared" si="65"/>
        <v>#N/A</v>
      </c>
      <c r="F99" s="89" t="e">
        <f t="shared" si="66"/>
        <v>#N/A</v>
      </c>
      <c r="G99" s="89" t="e">
        <f t="shared" si="67"/>
        <v>#N/A</v>
      </c>
      <c r="H99" s="89" t="e">
        <f t="shared" si="68"/>
        <v>#N/A</v>
      </c>
      <c r="I99" s="89" t="e">
        <f t="shared" si="69"/>
        <v>#N/A</v>
      </c>
      <c r="J99" s="89" t="e">
        <f t="shared" si="70"/>
        <v>#N/A</v>
      </c>
      <c r="K99" s="94" t="e">
        <f t="shared" si="71"/>
        <v>#N/A</v>
      </c>
      <c r="L99" s="95" t="e">
        <f t="shared" si="72"/>
        <v>#N/A</v>
      </c>
      <c r="M99" s="89" t="e">
        <f t="shared" si="72"/>
        <v>#N/A</v>
      </c>
      <c r="N99" s="89" t="e">
        <f t="shared" si="72"/>
        <v>#N/A</v>
      </c>
      <c r="O99" s="89" t="e">
        <f t="shared" si="72"/>
        <v>#N/A</v>
      </c>
      <c r="P99" s="89" t="e">
        <f t="shared" si="72"/>
        <v>#N/A</v>
      </c>
      <c r="Q99" s="164"/>
      <c r="R99" s="89" t="e">
        <f t="shared" si="29"/>
        <v>#N/A</v>
      </c>
      <c r="S99" s="89" t="e">
        <f t="shared" si="30"/>
        <v>#N/A</v>
      </c>
      <c r="T99" s="89" t="e">
        <f t="shared" si="31"/>
        <v>#N/A</v>
      </c>
      <c r="X99" s="126"/>
      <c r="Y99" s="126"/>
      <c r="AR99" s="110"/>
      <c r="AS99" s="110"/>
      <c r="AT99" s="110"/>
      <c r="AU99" s="110"/>
      <c r="AV99" s="110"/>
      <c r="AW99" s="110"/>
      <c r="AX99" s="110"/>
      <c r="AY99" s="110"/>
    </row>
    <row r="100" spans="1:51" ht="20.100000000000001" hidden="1" customHeight="1">
      <c r="A100" s="273"/>
      <c r="B100" s="68" t="e">
        <f t="shared" si="73"/>
        <v>#N/A</v>
      </c>
      <c r="C100" s="89" t="e">
        <f t="shared" si="63"/>
        <v>#N/A</v>
      </c>
      <c r="D100" s="89" t="e">
        <f t="shared" si="64"/>
        <v>#N/A</v>
      </c>
      <c r="E100" s="89" t="e">
        <f t="shared" si="65"/>
        <v>#N/A</v>
      </c>
      <c r="F100" s="89" t="e">
        <f t="shared" si="66"/>
        <v>#N/A</v>
      </c>
      <c r="G100" s="89" t="e">
        <f t="shared" si="67"/>
        <v>#N/A</v>
      </c>
      <c r="H100" s="89" t="e">
        <f t="shared" si="68"/>
        <v>#N/A</v>
      </c>
      <c r="I100" s="89" t="e">
        <f t="shared" si="69"/>
        <v>#N/A</v>
      </c>
      <c r="J100" s="89" t="e">
        <f t="shared" si="70"/>
        <v>#N/A</v>
      </c>
      <c r="K100" s="94" t="e">
        <f t="shared" si="71"/>
        <v>#N/A</v>
      </c>
      <c r="L100" s="95" t="e">
        <f t="shared" si="72"/>
        <v>#N/A</v>
      </c>
      <c r="M100" s="89" t="e">
        <f t="shared" si="72"/>
        <v>#N/A</v>
      </c>
      <c r="N100" s="89" t="e">
        <f t="shared" si="72"/>
        <v>#N/A</v>
      </c>
      <c r="O100" s="89" t="e">
        <f t="shared" si="72"/>
        <v>#N/A</v>
      </c>
      <c r="P100" s="89" t="e">
        <f t="shared" si="72"/>
        <v>#N/A</v>
      </c>
      <c r="Q100" s="164"/>
      <c r="R100" s="89" t="e">
        <f t="shared" si="29"/>
        <v>#N/A</v>
      </c>
      <c r="S100" s="89" t="e">
        <f t="shared" si="30"/>
        <v>#N/A</v>
      </c>
      <c r="T100" s="89" t="e">
        <f t="shared" si="31"/>
        <v>#N/A</v>
      </c>
      <c r="X100" s="126"/>
      <c r="Y100" s="126"/>
      <c r="AR100" s="110"/>
      <c r="AS100" s="110"/>
      <c r="AT100" s="110"/>
      <c r="AU100" s="110"/>
      <c r="AV100" s="110"/>
      <c r="AW100" s="110"/>
      <c r="AX100" s="110"/>
      <c r="AY100" s="110"/>
    </row>
    <row r="101" spans="1:51" ht="20.100000000000001" hidden="1" customHeight="1">
      <c r="A101" s="273"/>
      <c r="B101" s="68" t="e">
        <f t="shared" si="73"/>
        <v>#N/A</v>
      </c>
      <c r="C101" s="89" t="e">
        <f t="shared" si="63"/>
        <v>#N/A</v>
      </c>
      <c r="D101" s="89" t="e">
        <f t="shared" si="64"/>
        <v>#N/A</v>
      </c>
      <c r="E101" s="89" t="e">
        <f t="shared" si="65"/>
        <v>#N/A</v>
      </c>
      <c r="F101" s="89" t="e">
        <f t="shared" si="66"/>
        <v>#N/A</v>
      </c>
      <c r="G101" s="89" t="e">
        <f t="shared" si="67"/>
        <v>#N/A</v>
      </c>
      <c r="H101" s="89" t="e">
        <f t="shared" si="68"/>
        <v>#N/A</v>
      </c>
      <c r="I101" s="89" t="e">
        <f t="shared" si="69"/>
        <v>#N/A</v>
      </c>
      <c r="J101" s="89" t="e">
        <f t="shared" si="70"/>
        <v>#N/A</v>
      </c>
      <c r="K101" s="94" t="e">
        <f t="shared" si="71"/>
        <v>#N/A</v>
      </c>
      <c r="L101" s="95" t="e">
        <f t="shared" si="72"/>
        <v>#N/A</v>
      </c>
      <c r="M101" s="89" t="e">
        <f t="shared" si="72"/>
        <v>#N/A</v>
      </c>
      <c r="N101" s="89" t="e">
        <f t="shared" si="72"/>
        <v>#N/A</v>
      </c>
      <c r="O101" s="89" t="e">
        <f t="shared" si="72"/>
        <v>#N/A</v>
      </c>
      <c r="P101" s="89" t="e">
        <f t="shared" si="72"/>
        <v>#N/A</v>
      </c>
      <c r="Q101" s="164"/>
      <c r="R101" s="89" t="e">
        <f t="shared" si="29"/>
        <v>#N/A</v>
      </c>
      <c r="S101" s="89" t="e">
        <f t="shared" si="30"/>
        <v>#N/A</v>
      </c>
      <c r="T101" s="89" t="e">
        <f t="shared" si="31"/>
        <v>#N/A</v>
      </c>
      <c r="X101" s="126"/>
      <c r="Y101" s="126"/>
      <c r="AR101" s="110"/>
      <c r="AS101" s="110"/>
      <c r="AT101" s="110"/>
      <c r="AU101" s="110"/>
      <c r="AV101" s="110"/>
      <c r="AW101" s="110"/>
      <c r="AX101" s="110"/>
      <c r="AY101" s="110"/>
    </row>
    <row r="102" spans="1:51" ht="20.100000000000001" hidden="1" customHeight="1">
      <c r="A102" s="273"/>
      <c r="B102" s="68" t="e">
        <f t="shared" si="73"/>
        <v>#N/A</v>
      </c>
      <c r="C102" s="89" t="e">
        <f t="shared" si="63"/>
        <v>#N/A</v>
      </c>
      <c r="D102" s="89" t="e">
        <f t="shared" si="64"/>
        <v>#N/A</v>
      </c>
      <c r="E102" s="89" t="e">
        <f t="shared" si="65"/>
        <v>#N/A</v>
      </c>
      <c r="F102" s="89" t="e">
        <f t="shared" si="66"/>
        <v>#N/A</v>
      </c>
      <c r="G102" s="89" t="e">
        <f t="shared" si="67"/>
        <v>#N/A</v>
      </c>
      <c r="H102" s="89" t="e">
        <f t="shared" si="68"/>
        <v>#N/A</v>
      </c>
      <c r="I102" s="89" t="e">
        <f t="shared" si="69"/>
        <v>#N/A</v>
      </c>
      <c r="J102" s="89" t="e">
        <f t="shared" si="70"/>
        <v>#N/A</v>
      </c>
      <c r="K102" s="94" t="e">
        <f t="shared" si="71"/>
        <v>#N/A</v>
      </c>
      <c r="L102" s="95" t="e">
        <f t="shared" si="72"/>
        <v>#N/A</v>
      </c>
      <c r="M102" s="89" t="e">
        <f t="shared" si="72"/>
        <v>#N/A</v>
      </c>
      <c r="N102" s="89" t="e">
        <f t="shared" si="72"/>
        <v>#N/A</v>
      </c>
      <c r="O102" s="89" t="e">
        <f t="shared" si="72"/>
        <v>#N/A</v>
      </c>
      <c r="P102" s="89" t="e">
        <f t="shared" si="72"/>
        <v>#N/A</v>
      </c>
      <c r="Q102" s="164"/>
      <c r="R102" s="89" t="e">
        <f t="shared" si="29"/>
        <v>#N/A</v>
      </c>
      <c r="S102" s="89" t="e">
        <f t="shared" si="30"/>
        <v>#N/A</v>
      </c>
      <c r="T102" s="89" t="e">
        <f t="shared" si="31"/>
        <v>#N/A</v>
      </c>
      <c r="X102" s="126"/>
      <c r="Y102" s="126"/>
      <c r="Z102" s="3"/>
      <c r="AA102" s="3"/>
      <c r="AB102" s="3"/>
      <c r="AC102" s="5"/>
      <c r="AD102" s="5"/>
      <c r="AE102" s="5"/>
      <c r="AF102" s="5"/>
      <c r="AG102" s="5"/>
      <c r="AR102" s="110"/>
      <c r="AS102" s="110"/>
      <c r="AT102" s="110"/>
      <c r="AU102" s="110"/>
      <c r="AV102" s="110"/>
      <c r="AW102" s="110"/>
      <c r="AX102" s="110"/>
      <c r="AY102" s="110"/>
    </row>
    <row r="103" spans="1:51" ht="20.100000000000001" hidden="1" customHeight="1">
      <c r="A103" s="273"/>
      <c r="B103" s="68" t="e">
        <f t="shared" si="73"/>
        <v>#N/A</v>
      </c>
      <c r="C103" s="89" t="e">
        <f t="shared" si="63"/>
        <v>#N/A</v>
      </c>
      <c r="D103" s="89" t="e">
        <f t="shared" si="64"/>
        <v>#N/A</v>
      </c>
      <c r="E103" s="89" t="e">
        <f t="shared" si="65"/>
        <v>#N/A</v>
      </c>
      <c r="F103" s="89" t="e">
        <f t="shared" si="66"/>
        <v>#N/A</v>
      </c>
      <c r="G103" s="89" t="e">
        <f t="shared" si="67"/>
        <v>#N/A</v>
      </c>
      <c r="H103" s="89" t="e">
        <f t="shared" si="68"/>
        <v>#N/A</v>
      </c>
      <c r="I103" s="89" t="e">
        <f t="shared" si="69"/>
        <v>#N/A</v>
      </c>
      <c r="J103" s="89" t="e">
        <f t="shared" si="70"/>
        <v>#N/A</v>
      </c>
      <c r="K103" s="94" t="e">
        <f t="shared" si="71"/>
        <v>#N/A</v>
      </c>
      <c r="L103" s="95" t="e">
        <f t="shared" si="72"/>
        <v>#N/A</v>
      </c>
      <c r="M103" s="89" t="e">
        <f t="shared" si="72"/>
        <v>#N/A</v>
      </c>
      <c r="N103" s="89" t="e">
        <f t="shared" si="72"/>
        <v>#N/A</v>
      </c>
      <c r="O103" s="89" t="e">
        <f t="shared" si="72"/>
        <v>#N/A</v>
      </c>
      <c r="P103" s="89" t="e">
        <f t="shared" si="72"/>
        <v>#N/A</v>
      </c>
      <c r="Q103" s="164"/>
      <c r="R103" s="89" t="e">
        <f t="shared" si="29"/>
        <v>#N/A</v>
      </c>
      <c r="S103" s="89" t="e">
        <f t="shared" si="30"/>
        <v>#N/A</v>
      </c>
      <c r="T103" s="89" t="e">
        <f t="shared" si="31"/>
        <v>#N/A</v>
      </c>
      <c r="X103" s="126"/>
      <c r="Y103" s="126"/>
      <c r="Z103" s="3"/>
      <c r="AA103" s="3"/>
      <c r="AB103" s="3"/>
      <c r="AC103" s="5"/>
      <c r="AD103" s="5"/>
      <c r="AE103" s="5"/>
      <c r="AF103" s="5"/>
      <c r="AG103" s="5"/>
      <c r="AR103" s="110"/>
      <c r="AS103" s="110"/>
      <c r="AT103" s="110"/>
      <c r="AU103" s="110"/>
      <c r="AV103" s="110"/>
      <c r="AW103" s="110"/>
      <c r="AX103" s="110"/>
      <c r="AY103" s="110"/>
    </row>
    <row r="104" spans="1:51" ht="20.100000000000001" hidden="1" customHeight="1">
      <c r="A104" s="273"/>
      <c r="B104" s="68" t="e">
        <f t="shared" si="73"/>
        <v>#N/A</v>
      </c>
      <c r="C104" s="89" t="e">
        <f t="shared" si="63"/>
        <v>#N/A</v>
      </c>
      <c r="D104" s="89" t="e">
        <f t="shared" si="64"/>
        <v>#N/A</v>
      </c>
      <c r="E104" s="89" t="e">
        <f t="shared" si="65"/>
        <v>#N/A</v>
      </c>
      <c r="F104" s="89" t="e">
        <f t="shared" si="66"/>
        <v>#N/A</v>
      </c>
      <c r="G104" s="89" t="e">
        <f t="shared" si="67"/>
        <v>#N/A</v>
      </c>
      <c r="H104" s="89" t="e">
        <f t="shared" si="68"/>
        <v>#N/A</v>
      </c>
      <c r="I104" s="89" t="e">
        <f t="shared" si="69"/>
        <v>#N/A</v>
      </c>
      <c r="J104" s="89" t="e">
        <f t="shared" si="70"/>
        <v>#N/A</v>
      </c>
      <c r="K104" s="94" t="e">
        <f t="shared" si="71"/>
        <v>#N/A</v>
      </c>
      <c r="L104" s="95" t="e">
        <f t="shared" si="72"/>
        <v>#N/A</v>
      </c>
      <c r="M104" s="89" t="e">
        <f t="shared" si="72"/>
        <v>#N/A</v>
      </c>
      <c r="N104" s="89" t="e">
        <f t="shared" si="72"/>
        <v>#N/A</v>
      </c>
      <c r="O104" s="89" t="e">
        <f t="shared" si="72"/>
        <v>#N/A</v>
      </c>
      <c r="P104" s="89" t="e">
        <f t="shared" si="72"/>
        <v>#N/A</v>
      </c>
      <c r="Q104" s="164"/>
      <c r="R104" s="89" t="e">
        <f t="shared" si="29"/>
        <v>#N/A</v>
      </c>
      <c r="S104" s="89" t="e">
        <f t="shared" si="30"/>
        <v>#N/A</v>
      </c>
      <c r="T104" s="89" t="e">
        <f t="shared" si="31"/>
        <v>#N/A</v>
      </c>
      <c r="X104" s="126"/>
      <c r="Y104" s="126"/>
      <c r="AR104" s="110"/>
      <c r="AS104" s="110"/>
      <c r="AT104" s="110"/>
      <c r="AU104" s="110"/>
      <c r="AV104" s="110"/>
      <c r="AW104" s="110"/>
      <c r="AX104" s="110"/>
      <c r="AY104" s="110"/>
    </row>
    <row r="105" spans="1:51" ht="20.100000000000001" hidden="1" customHeight="1">
      <c r="A105" s="273"/>
      <c r="B105" s="68" t="e">
        <f t="shared" si="73"/>
        <v>#N/A</v>
      </c>
      <c r="C105" s="89" t="e">
        <f t="shared" si="63"/>
        <v>#N/A</v>
      </c>
      <c r="D105" s="89" t="e">
        <f t="shared" si="64"/>
        <v>#N/A</v>
      </c>
      <c r="E105" s="89" t="e">
        <f t="shared" si="65"/>
        <v>#N/A</v>
      </c>
      <c r="F105" s="89" t="e">
        <f t="shared" si="66"/>
        <v>#N/A</v>
      </c>
      <c r="G105" s="89" t="e">
        <f t="shared" si="67"/>
        <v>#N/A</v>
      </c>
      <c r="H105" s="89" t="e">
        <f t="shared" si="68"/>
        <v>#N/A</v>
      </c>
      <c r="I105" s="89" t="e">
        <f t="shared" si="69"/>
        <v>#N/A</v>
      </c>
      <c r="J105" s="89" t="e">
        <f t="shared" si="70"/>
        <v>#N/A</v>
      </c>
      <c r="K105" s="94" t="e">
        <f t="shared" si="71"/>
        <v>#N/A</v>
      </c>
      <c r="L105" s="95" t="e">
        <f t="shared" si="72"/>
        <v>#N/A</v>
      </c>
      <c r="M105" s="89" t="e">
        <f t="shared" si="72"/>
        <v>#N/A</v>
      </c>
      <c r="N105" s="89" t="e">
        <f t="shared" si="72"/>
        <v>#N/A</v>
      </c>
      <c r="O105" s="89" t="e">
        <f t="shared" si="72"/>
        <v>#N/A</v>
      </c>
      <c r="P105" s="89" t="e">
        <f t="shared" si="72"/>
        <v>#N/A</v>
      </c>
      <c r="Q105" s="164"/>
      <c r="R105" s="89" t="e">
        <f t="shared" si="29"/>
        <v>#N/A</v>
      </c>
      <c r="S105" s="89" t="e">
        <f t="shared" si="30"/>
        <v>#N/A</v>
      </c>
      <c r="T105" s="89" t="e">
        <f t="shared" si="31"/>
        <v>#N/A</v>
      </c>
      <c r="X105" s="126"/>
      <c r="Y105" s="126"/>
      <c r="AR105" s="110"/>
      <c r="AS105" s="110"/>
      <c r="AT105" s="110"/>
      <c r="AU105" s="110"/>
      <c r="AV105" s="110"/>
      <c r="AW105" s="110"/>
      <c r="AX105" s="110"/>
      <c r="AY105" s="110"/>
    </row>
    <row r="106" spans="1:51" ht="20.100000000000001" hidden="1" customHeight="1">
      <c r="A106" s="273"/>
      <c r="B106" s="68" t="e">
        <f t="shared" si="73"/>
        <v>#N/A</v>
      </c>
      <c r="C106" s="89" t="e">
        <f t="shared" si="63"/>
        <v>#N/A</v>
      </c>
      <c r="D106" s="89" t="e">
        <f t="shared" si="64"/>
        <v>#N/A</v>
      </c>
      <c r="E106" s="89" t="e">
        <f t="shared" si="65"/>
        <v>#N/A</v>
      </c>
      <c r="F106" s="89" t="e">
        <f t="shared" si="66"/>
        <v>#N/A</v>
      </c>
      <c r="G106" s="89" t="e">
        <f t="shared" si="67"/>
        <v>#N/A</v>
      </c>
      <c r="H106" s="89" t="e">
        <f t="shared" si="68"/>
        <v>#N/A</v>
      </c>
      <c r="I106" s="89" t="e">
        <f t="shared" si="69"/>
        <v>#N/A</v>
      </c>
      <c r="J106" s="89" t="e">
        <f t="shared" si="70"/>
        <v>#N/A</v>
      </c>
      <c r="K106" s="94" t="e">
        <f t="shared" si="71"/>
        <v>#N/A</v>
      </c>
      <c r="L106" s="95" t="e">
        <f t="shared" si="72"/>
        <v>#N/A</v>
      </c>
      <c r="M106" s="89" t="e">
        <f t="shared" si="72"/>
        <v>#N/A</v>
      </c>
      <c r="N106" s="89" t="e">
        <f t="shared" si="72"/>
        <v>#N/A</v>
      </c>
      <c r="O106" s="89" t="e">
        <f t="shared" si="72"/>
        <v>#N/A</v>
      </c>
      <c r="P106" s="89" t="e">
        <f t="shared" si="72"/>
        <v>#N/A</v>
      </c>
      <c r="Q106" s="164"/>
      <c r="R106" s="89" t="e">
        <f t="shared" si="29"/>
        <v>#N/A</v>
      </c>
      <c r="S106" s="89" t="e">
        <f t="shared" si="30"/>
        <v>#N/A</v>
      </c>
      <c r="T106" s="89" t="e">
        <f t="shared" si="31"/>
        <v>#N/A</v>
      </c>
      <c r="X106" s="126"/>
      <c r="Y106" s="126"/>
      <c r="AR106" s="110"/>
      <c r="AS106" s="110"/>
      <c r="AT106" s="110"/>
      <c r="AU106" s="110"/>
      <c r="AV106" s="110"/>
      <c r="AW106" s="110"/>
      <c r="AX106" s="110"/>
      <c r="AY106" s="110"/>
    </row>
    <row r="107" spans="1:51" ht="20.100000000000001" hidden="1" customHeight="1">
      <c r="A107" s="273"/>
      <c r="B107" s="68" t="e">
        <f t="shared" si="73"/>
        <v>#N/A</v>
      </c>
      <c r="C107" s="89" t="e">
        <f t="shared" si="63"/>
        <v>#N/A</v>
      </c>
      <c r="D107" s="89" t="e">
        <f t="shared" si="64"/>
        <v>#N/A</v>
      </c>
      <c r="E107" s="89" t="e">
        <f t="shared" si="65"/>
        <v>#N/A</v>
      </c>
      <c r="F107" s="89" t="e">
        <f t="shared" si="66"/>
        <v>#N/A</v>
      </c>
      <c r="G107" s="89" t="e">
        <f t="shared" si="67"/>
        <v>#N/A</v>
      </c>
      <c r="H107" s="89" t="e">
        <f t="shared" si="68"/>
        <v>#N/A</v>
      </c>
      <c r="I107" s="89" t="e">
        <f t="shared" si="69"/>
        <v>#N/A</v>
      </c>
      <c r="J107" s="89" t="e">
        <f t="shared" si="70"/>
        <v>#N/A</v>
      </c>
      <c r="K107" s="94" t="e">
        <f t="shared" si="71"/>
        <v>#N/A</v>
      </c>
      <c r="L107" s="95" t="e">
        <f t="shared" si="72"/>
        <v>#N/A</v>
      </c>
      <c r="M107" s="89" t="e">
        <f t="shared" si="72"/>
        <v>#N/A</v>
      </c>
      <c r="N107" s="89" t="e">
        <f t="shared" si="72"/>
        <v>#N/A</v>
      </c>
      <c r="O107" s="89" t="e">
        <f t="shared" si="72"/>
        <v>#N/A</v>
      </c>
      <c r="P107" s="89" t="e">
        <f t="shared" si="72"/>
        <v>#N/A</v>
      </c>
      <c r="Q107" s="164"/>
      <c r="R107" s="89" t="e">
        <f t="shared" si="29"/>
        <v>#N/A</v>
      </c>
      <c r="S107" s="89" t="e">
        <f t="shared" si="30"/>
        <v>#N/A</v>
      </c>
      <c r="T107" s="89" t="e">
        <f t="shared" si="31"/>
        <v>#N/A</v>
      </c>
      <c r="X107" s="126"/>
      <c r="Y107" s="126"/>
      <c r="AR107" s="110"/>
      <c r="AS107" s="110"/>
      <c r="AT107" s="110"/>
      <c r="AU107" s="110"/>
      <c r="AV107" s="110"/>
      <c r="AW107" s="110"/>
      <c r="AX107" s="110"/>
      <c r="AY107" s="110"/>
    </row>
    <row r="108" spans="1:51" ht="20.100000000000001" hidden="1" customHeight="1">
      <c r="A108" s="273"/>
      <c r="B108" s="68" t="e">
        <f t="shared" si="73"/>
        <v>#N/A</v>
      </c>
      <c r="C108" s="89" t="e">
        <f t="shared" si="63"/>
        <v>#N/A</v>
      </c>
      <c r="D108" s="89" t="e">
        <f t="shared" si="64"/>
        <v>#N/A</v>
      </c>
      <c r="E108" s="89" t="e">
        <f t="shared" si="65"/>
        <v>#N/A</v>
      </c>
      <c r="F108" s="89" t="e">
        <f t="shared" si="66"/>
        <v>#N/A</v>
      </c>
      <c r="G108" s="89" t="e">
        <f t="shared" si="67"/>
        <v>#N/A</v>
      </c>
      <c r="H108" s="89" t="e">
        <f t="shared" si="68"/>
        <v>#N/A</v>
      </c>
      <c r="I108" s="89" t="e">
        <f t="shared" si="69"/>
        <v>#N/A</v>
      </c>
      <c r="J108" s="89" t="e">
        <f t="shared" si="70"/>
        <v>#N/A</v>
      </c>
      <c r="K108" s="94" t="e">
        <f t="shared" si="71"/>
        <v>#N/A</v>
      </c>
      <c r="L108" s="95" t="e">
        <f t="shared" si="72"/>
        <v>#N/A</v>
      </c>
      <c r="M108" s="89" t="e">
        <f t="shared" si="72"/>
        <v>#N/A</v>
      </c>
      <c r="N108" s="89" t="e">
        <f t="shared" si="72"/>
        <v>#N/A</v>
      </c>
      <c r="O108" s="89" t="e">
        <f t="shared" si="72"/>
        <v>#N/A</v>
      </c>
      <c r="P108" s="89" t="e">
        <f t="shared" si="72"/>
        <v>#N/A</v>
      </c>
      <c r="Q108" s="164"/>
      <c r="R108" s="89" t="e">
        <f t="shared" si="29"/>
        <v>#N/A</v>
      </c>
      <c r="S108" s="89" t="e">
        <f t="shared" si="30"/>
        <v>#N/A</v>
      </c>
      <c r="T108" s="89" t="e">
        <f t="shared" si="31"/>
        <v>#N/A</v>
      </c>
      <c r="X108" s="126"/>
      <c r="Y108" s="126"/>
      <c r="AR108" s="110"/>
      <c r="AS108" s="110"/>
      <c r="AT108" s="110"/>
      <c r="AU108" s="110"/>
      <c r="AV108" s="110"/>
      <c r="AW108" s="110"/>
      <c r="AX108" s="110"/>
      <c r="AY108" s="110"/>
    </row>
    <row r="109" spans="1:51" ht="20.100000000000001" hidden="1" customHeight="1">
      <c r="A109" s="273"/>
      <c r="B109" s="68" t="e">
        <f t="shared" si="73"/>
        <v>#N/A</v>
      </c>
      <c r="C109" s="89" t="e">
        <f t="shared" si="63"/>
        <v>#N/A</v>
      </c>
      <c r="D109" s="89" t="e">
        <f t="shared" si="64"/>
        <v>#N/A</v>
      </c>
      <c r="E109" s="89" t="e">
        <f t="shared" si="65"/>
        <v>#N/A</v>
      </c>
      <c r="F109" s="89" t="e">
        <f t="shared" si="66"/>
        <v>#N/A</v>
      </c>
      <c r="G109" s="89" t="e">
        <f t="shared" si="67"/>
        <v>#N/A</v>
      </c>
      <c r="H109" s="89" t="e">
        <f t="shared" si="68"/>
        <v>#N/A</v>
      </c>
      <c r="I109" s="89" t="e">
        <f t="shared" si="69"/>
        <v>#N/A</v>
      </c>
      <c r="J109" s="89" t="e">
        <f t="shared" si="70"/>
        <v>#N/A</v>
      </c>
      <c r="K109" s="94" t="e">
        <f t="shared" si="71"/>
        <v>#N/A</v>
      </c>
      <c r="L109" s="95" t="e">
        <f t="shared" si="72"/>
        <v>#N/A</v>
      </c>
      <c r="M109" s="89" t="e">
        <f t="shared" si="72"/>
        <v>#N/A</v>
      </c>
      <c r="N109" s="89" t="e">
        <f t="shared" si="72"/>
        <v>#N/A</v>
      </c>
      <c r="O109" s="89" t="e">
        <f t="shared" si="72"/>
        <v>#N/A</v>
      </c>
      <c r="P109" s="89" t="e">
        <f t="shared" si="72"/>
        <v>#N/A</v>
      </c>
      <c r="Q109" s="164"/>
      <c r="R109" s="89" t="e">
        <f t="shared" si="29"/>
        <v>#N/A</v>
      </c>
      <c r="S109" s="89" t="e">
        <f t="shared" si="30"/>
        <v>#N/A</v>
      </c>
      <c r="T109" s="89" t="e">
        <f t="shared" si="31"/>
        <v>#N/A</v>
      </c>
      <c r="X109" s="126"/>
      <c r="Y109" s="126"/>
      <c r="AR109" s="110"/>
      <c r="AS109" s="110"/>
      <c r="AT109" s="110"/>
      <c r="AU109" s="110"/>
      <c r="AV109" s="110"/>
      <c r="AW109" s="110"/>
      <c r="AX109" s="110"/>
      <c r="AY109" s="110"/>
    </row>
    <row r="110" spans="1:51" ht="20.100000000000001" hidden="1" customHeight="1">
      <c r="A110" s="273"/>
      <c r="B110" s="68" t="e">
        <f t="shared" si="73"/>
        <v>#N/A</v>
      </c>
      <c r="C110" s="89" t="e">
        <f t="shared" si="63"/>
        <v>#N/A</v>
      </c>
      <c r="D110" s="89" t="e">
        <f t="shared" si="64"/>
        <v>#N/A</v>
      </c>
      <c r="E110" s="89" t="e">
        <f t="shared" si="65"/>
        <v>#N/A</v>
      </c>
      <c r="F110" s="89" t="e">
        <f t="shared" si="66"/>
        <v>#N/A</v>
      </c>
      <c r="G110" s="89" t="e">
        <f t="shared" si="67"/>
        <v>#N/A</v>
      </c>
      <c r="H110" s="89" t="e">
        <f t="shared" si="68"/>
        <v>#N/A</v>
      </c>
      <c r="I110" s="89" t="e">
        <f t="shared" si="69"/>
        <v>#N/A</v>
      </c>
      <c r="J110" s="89" t="e">
        <f t="shared" si="70"/>
        <v>#N/A</v>
      </c>
      <c r="K110" s="94" t="e">
        <f t="shared" si="71"/>
        <v>#N/A</v>
      </c>
      <c r="L110" s="95" t="e">
        <f t="shared" si="72"/>
        <v>#N/A</v>
      </c>
      <c r="M110" s="89" t="e">
        <f t="shared" si="72"/>
        <v>#N/A</v>
      </c>
      <c r="N110" s="89" t="e">
        <f t="shared" si="72"/>
        <v>#N/A</v>
      </c>
      <c r="O110" s="89" t="e">
        <f t="shared" si="72"/>
        <v>#N/A</v>
      </c>
      <c r="P110" s="89" t="e">
        <f t="shared" si="72"/>
        <v>#N/A</v>
      </c>
      <c r="Q110" s="164"/>
      <c r="R110" s="89" t="e">
        <f t="shared" si="29"/>
        <v>#N/A</v>
      </c>
      <c r="S110" s="89" t="e">
        <f t="shared" si="30"/>
        <v>#N/A</v>
      </c>
      <c r="T110" s="89" t="e">
        <f t="shared" si="31"/>
        <v>#N/A</v>
      </c>
      <c r="X110" s="126"/>
      <c r="Y110" s="126"/>
      <c r="AR110" s="110"/>
      <c r="AS110" s="110"/>
      <c r="AT110" s="110"/>
      <c r="AU110" s="110"/>
      <c r="AV110" s="110"/>
      <c r="AW110" s="110"/>
      <c r="AX110" s="110"/>
      <c r="AY110" s="110"/>
    </row>
    <row r="111" spans="1:51" ht="20.100000000000001" hidden="1" customHeight="1">
      <c r="A111" s="273"/>
      <c r="B111" s="68" t="e">
        <f t="shared" si="73"/>
        <v>#N/A</v>
      </c>
      <c r="C111" s="89" t="e">
        <f t="shared" si="63"/>
        <v>#N/A</v>
      </c>
      <c r="D111" s="89" t="e">
        <f t="shared" si="64"/>
        <v>#N/A</v>
      </c>
      <c r="E111" s="89" t="e">
        <f t="shared" si="65"/>
        <v>#N/A</v>
      </c>
      <c r="F111" s="89" t="e">
        <f t="shared" si="66"/>
        <v>#N/A</v>
      </c>
      <c r="G111" s="89" t="e">
        <f t="shared" si="67"/>
        <v>#N/A</v>
      </c>
      <c r="H111" s="89" t="e">
        <f t="shared" si="68"/>
        <v>#N/A</v>
      </c>
      <c r="I111" s="89" t="e">
        <f t="shared" si="69"/>
        <v>#N/A</v>
      </c>
      <c r="J111" s="89" t="e">
        <f t="shared" si="70"/>
        <v>#N/A</v>
      </c>
      <c r="K111" s="94" t="e">
        <f t="shared" si="71"/>
        <v>#N/A</v>
      </c>
      <c r="L111" s="95" t="e">
        <f t="shared" si="72"/>
        <v>#N/A</v>
      </c>
      <c r="M111" s="89" t="e">
        <f t="shared" si="72"/>
        <v>#N/A</v>
      </c>
      <c r="N111" s="89" t="e">
        <f t="shared" si="72"/>
        <v>#N/A</v>
      </c>
      <c r="O111" s="89" t="e">
        <f t="shared" si="72"/>
        <v>#N/A</v>
      </c>
      <c r="P111" s="89" t="e">
        <f t="shared" si="72"/>
        <v>#N/A</v>
      </c>
      <c r="Q111" s="164"/>
      <c r="R111" s="89" t="e">
        <f t="shared" si="29"/>
        <v>#N/A</v>
      </c>
      <c r="S111" s="89" t="e">
        <f t="shared" si="30"/>
        <v>#N/A</v>
      </c>
      <c r="T111" s="89" t="e">
        <f t="shared" si="31"/>
        <v>#N/A</v>
      </c>
      <c r="X111" s="126"/>
      <c r="Y111" s="126"/>
      <c r="AR111" s="110"/>
      <c r="AS111" s="110"/>
      <c r="AT111" s="110"/>
      <c r="AU111" s="110"/>
      <c r="AV111" s="110"/>
      <c r="AW111" s="110"/>
      <c r="AX111" s="110"/>
      <c r="AY111" s="110"/>
    </row>
    <row r="112" spans="1:51" ht="20.100000000000001" hidden="1" customHeight="1">
      <c r="A112" s="273"/>
      <c r="B112" s="68" t="e">
        <f t="shared" si="73"/>
        <v>#N/A</v>
      </c>
      <c r="C112" s="89" t="e">
        <f t="shared" si="63"/>
        <v>#N/A</v>
      </c>
      <c r="D112" s="89" t="e">
        <f t="shared" si="64"/>
        <v>#N/A</v>
      </c>
      <c r="E112" s="89" t="e">
        <f t="shared" si="65"/>
        <v>#N/A</v>
      </c>
      <c r="F112" s="89" t="e">
        <f t="shared" si="66"/>
        <v>#N/A</v>
      </c>
      <c r="G112" s="89" t="e">
        <f t="shared" si="67"/>
        <v>#N/A</v>
      </c>
      <c r="H112" s="89" t="e">
        <f t="shared" si="68"/>
        <v>#N/A</v>
      </c>
      <c r="I112" s="89" t="e">
        <f t="shared" si="69"/>
        <v>#N/A</v>
      </c>
      <c r="J112" s="89" t="e">
        <f t="shared" si="70"/>
        <v>#N/A</v>
      </c>
      <c r="K112" s="94" t="e">
        <f t="shared" si="71"/>
        <v>#N/A</v>
      </c>
      <c r="L112" s="95" t="e">
        <f t="shared" si="72"/>
        <v>#N/A</v>
      </c>
      <c r="M112" s="89" t="e">
        <f t="shared" si="72"/>
        <v>#N/A</v>
      </c>
      <c r="N112" s="89" t="e">
        <f t="shared" si="72"/>
        <v>#N/A</v>
      </c>
      <c r="O112" s="89" t="e">
        <f t="shared" si="72"/>
        <v>#N/A</v>
      </c>
      <c r="P112" s="89" t="e">
        <f t="shared" si="72"/>
        <v>#N/A</v>
      </c>
      <c r="Q112" s="164"/>
      <c r="R112" s="89" t="e">
        <f t="shared" si="29"/>
        <v>#N/A</v>
      </c>
      <c r="S112" s="89" t="e">
        <f t="shared" si="30"/>
        <v>#N/A</v>
      </c>
      <c r="T112" s="89" t="e">
        <f t="shared" si="31"/>
        <v>#N/A</v>
      </c>
      <c r="X112" s="126"/>
      <c r="Y112" s="126"/>
    </row>
    <row r="113" spans="1:44" s="5" customFormat="1" ht="20.100000000000001" hidden="1" customHeight="1">
      <c r="A113" s="273"/>
      <c r="B113" s="68" t="e">
        <f t="shared" si="73"/>
        <v>#N/A</v>
      </c>
      <c r="C113" s="89" t="e">
        <f t="shared" si="63"/>
        <v>#N/A</v>
      </c>
      <c r="D113" s="89" t="e">
        <f t="shared" si="64"/>
        <v>#N/A</v>
      </c>
      <c r="E113" s="89" t="e">
        <f t="shared" si="65"/>
        <v>#N/A</v>
      </c>
      <c r="F113" s="89" t="e">
        <f t="shared" si="66"/>
        <v>#N/A</v>
      </c>
      <c r="G113" s="89" t="e">
        <f t="shared" si="67"/>
        <v>#N/A</v>
      </c>
      <c r="H113" s="89" t="e">
        <f t="shared" si="68"/>
        <v>#N/A</v>
      </c>
      <c r="I113" s="89" t="e">
        <f t="shared" si="69"/>
        <v>#N/A</v>
      </c>
      <c r="J113" s="89" t="e">
        <f t="shared" si="70"/>
        <v>#N/A</v>
      </c>
      <c r="K113" s="94" t="e">
        <f t="shared" si="71"/>
        <v>#N/A</v>
      </c>
      <c r="L113" s="95" t="e">
        <f t="shared" si="72"/>
        <v>#N/A</v>
      </c>
      <c r="M113" s="89" t="e">
        <f t="shared" si="72"/>
        <v>#N/A</v>
      </c>
      <c r="N113" s="89" t="e">
        <f t="shared" si="72"/>
        <v>#N/A</v>
      </c>
      <c r="O113" s="89" t="e">
        <f t="shared" si="72"/>
        <v>#N/A</v>
      </c>
      <c r="P113" s="89" t="e">
        <f t="shared" si="72"/>
        <v>#N/A</v>
      </c>
      <c r="Q113" s="164"/>
      <c r="R113" s="89" t="e">
        <f t="shared" si="29"/>
        <v>#N/A</v>
      </c>
      <c r="S113" s="89" t="e">
        <f t="shared" si="30"/>
        <v>#N/A</v>
      </c>
      <c r="T113" s="89" t="e">
        <f t="shared" si="31"/>
        <v>#N/A</v>
      </c>
      <c r="U113" s="1"/>
      <c r="V113" s="1"/>
      <c r="W113" s="1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s="5" customFormat="1" ht="20.100000000000001" hidden="1" customHeight="1">
      <c r="A114" s="274"/>
      <c r="B114" s="68" t="e">
        <f t="shared" si="73"/>
        <v>#N/A</v>
      </c>
      <c r="C114" s="89" t="e">
        <f t="shared" si="63"/>
        <v>#N/A</v>
      </c>
      <c r="D114" s="89" t="e">
        <f t="shared" si="64"/>
        <v>#N/A</v>
      </c>
      <c r="E114" s="89" t="e">
        <f t="shared" si="65"/>
        <v>#N/A</v>
      </c>
      <c r="F114" s="89" t="e">
        <f t="shared" si="66"/>
        <v>#N/A</v>
      </c>
      <c r="G114" s="89" t="e">
        <f t="shared" si="67"/>
        <v>#N/A</v>
      </c>
      <c r="H114" s="89" t="e">
        <f t="shared" si="68"/>
        <v>#N/A</v>
      </c>
      <c r="I114" s="89" t="e">
        <f t="shared" si="69"/>
        <v>#N/A</v>
      </c>
      <c r="J114" s="89" t="e">
        <f t="shared" si="70"/>
        <v>#N/A</v>
      </c>
      <c r="K114" s="94" t="e">
        <f t="shared" si="71"/>
        <v>#N/A</v>
      </c>
      <c r="L114" s="95" t="e">
        <f t="shared" si="72"/>
        <v>#N/A</v>
      </c>
      <c r="M114" s="89" t="e">
        <f t="shared" si="72"/>
        <v>#N/A</v>
      </c>
      <c r="N114" s="89" t="e">
        <f t="shared" si="72"/>
        <v>#N/A</v>
      </c>
      <c r="O114" s="89" t="e">
        <f t="shared" si="72"/>
        <v>#N/A</v>
      </c>
      <c r="P114" s="89" t="e">
        <f t="shared" si="72"/>
        <v>#N/A</v>
      </c>
      <c r="Q114" s="164"/>
      <c r="R114" s="89" t="e">
        <f t="shared" si="29"/>
        <v>#N/A</v>
      </c>
      <c r="S114" s="89" t="e">
        <f t="shared" si="30"/>
        <v>#N/A</v>
      </c>
      <c r="T114" s="89" t="e">
        <f t="shared" si="31"/>
        <v>#N/A</v>
      </c>
      <c r="U114" s="1"/>
      <c r="V114" s="1"/>
      <c r="W114" s="1"/>
      <c r="X114" s="1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s="5" customFormat="1" ht="20.100000000000001" hidden="1" customHeight="1">
      <c r="A115" s="206"/>
      <c r="B115" s="1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1"/>
      <c r="S115" s="1"/>
      <c r="T115" s="1"/>
      <c r="U115" s="1"/>
      <c r="V115" s="1"/>
      <c r="W115" s="1"/>
      <c r="X115" s="1"/>
      <c r="Y115" s="229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s="5" customFormat="1" ht="20.100000000000001" hidden="1" customHeight="1">
      <c r="A116" s="35"/>
      <c r="B116" s="1"/>
      <c r="C116" s="141"/>
      <c r="D116" s="142"/>
      <c r="E116" s="142"/>
      <c r="F116" s="142"/>
      <c r="G116" s="70" t="s">
        <v>203</v>
      </c>
      <c r="H116" s="142"/>
      <c r="I116" s="142"/>
      <c r="J116" s="142"/>
      <c r="K116" s="142"/>
      <c r="L116" s="143"/>
      <c r="M116" s="37"/>
      <c r="N116" s="37"/>
      <c r="O116" s="37"/>
      <c r="P116" s="44" t="s">
        <v>204</v>
      </c>
      <c r="Q116" s="37"/>
      <c r="R116" s="37"/>
      <c r="S116" s="37"/>
      <c r="T116" s="38"/>
      <c r="U116" s="1"/>
      <c r="V116" s="1"/>
      <c r="W116" s="1"/>
      <c r="X116" s="1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s="5" customFormat="1" ht="20.100000000000001" hidden="1" customHeight="1">
      <c r="A117" s="34" t="s">
        <v>250</v>
      </c>
      <c r="B117" s="79" t="s">
        <v>91</v>
      </c>
      <c r="C117" s="144" t="s">
        <v>141</v>
      </c>
      <c r="D117" s="144" t="s">
        <v>142</v>
      </c>
      <c r="E117" s="144" t="s">
        <v>143</v>
      </c>
      <c r="F117" s="144" t="s">
        <v>144</v>
      </c>
      <c r="G117" s="144" t="s">
        <v>145</v>
      </c>
      <c r="H117" s="144" t="s">
        <v>13</v>
      </c>
      <c r="I117" s="144" t="s">
        <v>0</v>
      </c>
      <c r="J117" s="144" t="s">
        <v>186</v>
      </c>
      <c r="K117" s="145" t="s">
        <v>187</v>
      </c>
      <c r="L117" s="146" t="s">
        <v>141</v>
      </c>
      <c r="M117" s="144" t="s">
        <v>142</v>
      </c>
      <c r="N117" s="144" t="s">
        <v>143</v>
      </c>
      <c r="O117" s="144" t="s">
        <v>144</v>
      </c>
      <c r="P117" s="144" t="s">
        <v>145</v>
      </c>
      <c r="Q117" s="144" t="s">
        <v>13</v>
      </c>
      <c r="R117" s="144" t="s">
        <v>0</v>
      </c>
      <c r="S117" s="144" t="s">
        <v>184</v>
      </c>
      <c r="T117" s="144" t="s">
        <v>185</v>
      </c>
      <c r="U117" s="1"/>
      <c r="V117" s="1"/>
      <c r="W117" s="1"/>
      <c r="X117" s="1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s="5" customFormat="1" ht="20.100000000000001" hidden="1" customHeight="1">
      <c r="A118" s="253" t="s">
        <v>47</v>
      </c>
      <c r="B118" s="67" t="str">
        <f>$B55</f>
        <v>0101</v>
      </c>
      <c r="C118" s="88">
        <f ca="1">IF(OR(ISERROR(C55*$C15),ISBLANK(H15),H15=0),0,C55*$C15)</f>
        <v>174946.38050200071</v>
      </c>
      <c r="D118" s="88">
        <f t="shared" ref="C118:G133" ca="1" si="74">IF(OR(ISERROR(D55*$C15),ISBLANK(I15),I15=0),0,D55*$C15)</f>
        <v>8029.0287377228069</v>
      </c>
      <c r="E118" s="88">
        <f t="shared" ca="1" si="74"/>
        <v>87094.701103431551</v>
      </c>
      <c r="F118" s="88">
        <f t="shared" ca="1" si="74"/>
        <v>17463.708015035772</v>
      </c>
      <c r="G118" s="88">
        <f t="shared" ca="1" si="74"/>
        <v>0</v>
      </c>
      <c r="H118" s="88">
        <f t="shared" ref="H118:I133" ca="1" si="75">IF(ISERROR(H55*$C15),0,H55*$C15)</f>
        <v>0</v>
      </c>
      <c r="I118" s="88">
        <f t="shared" ca="1" si="75"/>
        <v>73646.271371407784</v>
      </c>
      <c r="J118" s="88">
        <f ca="1">SUM(C118:I118)</f>
        <v>361180.08972959867</v>
      </c>
      <c r="K118" s="92">
        <f ca="1">SUM(C118:H118)</f>
        <v>287533.81835819088</v>
      </c>
      <c r="L118" s="93">
        <f t="shared" ref="L118:P133" ca="1" si="76">IF(ISERROR(L55*$C15),0,L55*$C15)</f>
        <v>104967.82830120041</v>
      </c>
      <c r="M118" s="88">
        <f t="shared" ca="1" si="76"/>
        <v>8029.0287377228069</v>
      </c>
      <c r="N118" s="88">
        <f t="shared" ca="1" si="76"/>
        <v>26128.410331029467</v>
      </c>
      <c r="O118" s="88">
        <f t="shared" ca="1" si="76"/>
        <v>26195.562022553655</v>
      </c>
      <c r="P118" s="88">
        <f t="shared" ca="1" si="76"/>
        <v>0</v>
      </c>
      <c r="Q118" s="163"/>
      <c r="R118" s="88">
        <f t="shared" ref="R118:R137" ca="1" si="77">IF(ISERROR(R55*$C15),0,R55*$C15)</f>
        <v>73646.271371407784</v>
      </c>
      <c r="S118" s="88">
        <f ca="1">SUM(L118:R118)</f>
        <v>238967.10076391412</v>
      </c>
      <c r="T118" s="88">
        <f ca="1">SUM(L118:Q118)</f>
        <v>165320.82939250633</v>
      </c>
      <c r="U118" s="1"/>
      <c r="V118" s="1"/>
      <c r="W118" s="1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s="5" customFormat="1" ht="20.100000000000001" hidden="1" customHeight="1">
      <c r="A119" s="254"/>
      <c r="B119" s="68" t="e">
        <f t="shared" ref="B119:B137" si="78">$B56</f>
        <v>#N/A</v>
      </c>
      <c r="C119" s="89">
        <f>IF(OR(ISERROR(C56*$C16),ISBLANK(H16),H16=0),0,C56*$C16)</f>
        <v>0</v>
      </c>
      <c r="D119" s="89">
        <f t="shared" si="74"/>
        <v>0</v>
      </c>
      <c r="E119" s="89">
        <f t="shared" si="74"/>
        <v>0</v>
      </c>
      <c r="F119" s="89">
        <f t="shared" si="74"/>
        <v>0</v>
      </c>
      <c r="G119" s="89">
        <f t="shared" si="74"/>
        <v>0</v>
      </c>
      <c r="H119" s="89">
        <f t="shared" si="75"/>
        <v>0</v>
      </c>
      <c r="I119" s="89">
        <f t="shared" si="75"/>
        <v>0</v>
      </c>
      <c r="J119" s="89">
        <f t="shared" ref="J119:J137" si="79">SUM(C119:I119)</f>
        <v>0</v>
      </c>
      <c r="K119" s="94">
        <f t="shared" ref="K119:K177" si="80">SUM(C119:H119)</f>
        <v>0</v>
      </c>
      <c r="L119" s="95">
        <f t="shared" si="76"/>
        <v>0</v>
      </c>
      <c r="M119" s="89">
        <f t="shared" si="76"/>
        <v>0</v>
      </c>
      <c r="N119" s="89">
        <f t="shared" si="76"/>
        <v>0</v>
      </c>
      <c r="O119" s="89">
        <f t="shared" si="76"/>
        <v>0</v>
      </c>
      <c r="P119" s="89">
        <f t="shared" si="76"/>
        <v>0</v>
      </c>
      <c r="Q119" s="164"/>
      <c r="R119" s="89">
        <f t="shared" si="77"/>
        <v>0</v>
      </c>
      <c r="S119" s="89">
        <f t="shared" ref="S119:S137" si="81">SUM(L119:R119)</f>
        <v>0</v>
      </c>
      <c r="T119" s="89">
        <f t="shared" ref="T119:T177" si="82">SUM(L119:Q119)</f>
        <v>0</v>
      </c>
      <c r="U119" s="1"/>
      <c r="V119" s="1"/>
      <c r="W119" s="1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s="5" customFormat="1" ht="20.100000000000001" hidden="1" customHeight="1">
      <c r="A120" s="254"/>
      <c r="B120" s="68" t="e">
        <f t="shared" si="78"/>
        <v>#N/A</v>
      </c>
      <c r="C120" s="89">
        <f t="shared" si="74"/>
        <v>0</v>
      </c>
      <c r="D120" s="89">
        <f t="shared" si="74"/>
        <v>0</v>
      </c>
      <c r="E120" s="89">
        <f t="shared" si="74"/>
        <v>0</v>
      </c>
      <c r="F120" s="89">
        <f t="shared" si="74"/>
        <v>0</v>
      </c>
      <c r="G120" s="89">
        <f t="shared" si="74"/>
        <v>0</v>
      </c>
      <c r="H120" s="89">
        <f t="shared" si="75"/>
        <v>0</v>
      </c>
      <c r="I120" s="89">
        <f t="shared" si="75"/>
        <v>0</v>
      </c>
      <c r="J120" s="89">
        <f t="shared" si="79"/>
        <v>0</v>
      </c>
      <c r="K120" s="94">
        <f t="shared" si="80"/>
        <v>0</v>
      </c>
      <c r="L120" s="95">
        <f t="shared" si="76"/>
        <v>0</v>
      </c>
      <c r="M120" s="89">
        <f t="shared" si="76"/>
        <v>0</v>
      </c>
      <c r="N120" s="89">
        <f t="shared" si="76"/>
        <v>0</v>
      </c>
      <c r="O120" s="89">
        <f t="shared" si="76"/>
        <v>0</v>
      </c>
      <c r="P120" s="89">
        <f t="shared" si="76"/>
        <v>0</v>
      </c>
      <c r="Q120" s="164"/>
      <c r="R120" s="89">
        <f t="shared" si="77"/>
        <v>0</v>
      </c>
      <c r="S120" s="89">
        <f t="shared" si="81"/>
        <v>0</v>
      </c>
      <c r="T120" s="89">
        <f t="shared" si="82"/>
        <v>0</v>
      </c>
      <c r="U120" s="1"/>
      <c r="V120" s="1"/>
      <c r="W120" s="1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s="5" customFormat="1" ht="20.100000000000001" hidden="1" customHeight="1">
      <c r="A121" s="254"/>
      <c r="B121" s="68" t="e">
        <f t="shared" si="78"/>
        <v>#N/A</v>
      </c>
      <c r="C121" s="89">
        <f t="shared" si="74"/>
        <v>0</v>
      </c>
      <c r="D121" s="89">
        <f t="shared" si="74"/>
        <v>0</v>
      </c>
      <c r="E121" s="89">
        <f t="shared" si="74"/>
        <v>0</v>
      </c>
      <c r="F121" s="89">
        <f t="shared" si="74"/>
        <v>0</v>
      </c>
      <c r="G121" s="89">
        <f t="shared" si="74"/>
        <v>0</v>
      </c>
      <c r="H121" s="89">
        <f t="shared" si="75"/>
        <v>0</v>
      </c>
      <c r="I121" s="89">
        <f t="shared" si="75"/>
        <v>0</v>
      </c>
      <c r="J121" s="89">
        <f t="shared" si="79"/>
        <v>0</v>
      </c>
      <c r="K121" s="94">
        <f t="shared" si="80"/>
        <v>0</v>
      </c>
      <c r="L121" s="95">
        <f t="shared" si="76"/>
        <v>0</v>
      </c>
      <c r="M121" s="89">
        <f t="shared" si="76"/>
        <v>0</v>
      </c>
      <c r="N121" s="89">
        <f t="shared" si="76"/>
        <v>0</v>
      </c>
      <c r="O121" s="89">
        <f t="shared" si="76"/>
        <v>0</v>
      </c>
      <c r="P121" s="89">
        <f t="shared" si="76"/>
        <v>0</v>
      </c>
      <c r="Q121" s="164"/>
      <c r="R121" s="89">
        <f t="shared" si="77"/>
        <v>0</v>
      </c>
      <c r="S121" s="89">
        <f t="shared" si="81"/>
        <v>0</v>
      </c>
      <c r="T121" s="89">
        <f t="shared" si="82"/>
        <v>0</v>
      </c>
      <c r="U121" s="1"/>
      <c r="V121" s="1"/>
      <c r="W121" s="1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s="5" customFormat="1" ht="20.100000000000001" hidden="1" customHeight="1">
      <c r="A122" s="254"/>
      <c r="B122" s="68" t="e">
        <f t="shared" si="78"/>
        <v>#N/A</v>
      </c>
      <c r="C122" s="89">
        <f t="shared" si="74"/>
        <v>0</v>
      </c>
      <c r="D122" s="89">
        <f t="shared" si="74"/>
        <v>0</v>
      </c>
      <c r="E122" s="89">
        <f t="shared" si="74"/>
        <v>0</v>
      </c>
      <c r="F122" s="89">
        <f t="shared" si="74"/>
        <v>0</v>
      </c>
      <c r="G122" s="89">
        <f t="shared" si="74"/>
        <v>0</v>
      </c>
      <c r="H122" s="89">
        <f t="shared" si="75"/>
        <v>0</v>
      </c>
      <c r="I122" s="89">
        <f t="shared" si="75"/>
        <v>0</v>
      </c>
      <c r="J122" s="89">
        <f t="shared" si="79"/>
        <v>0</v>
      </c>
      <c r="K122" s="94">
        <f t="shared" si="80"/>
        <v>0</v>
      </c>
      <c r="L122" s="95">
        <f t="shared" si="76"/>
        <v>0</v>
      </c>
      <c r="M122" s="89">
        <f t="shared" si="76"/>
        <v>0</v>
      </c>
      <c r="N122" s="89">
        <f t="shared" si="76"/>
        <v>0</v>
      </c>
      <c r="O122" s="89">
        <f t="shared" si="76"/>
        <v>0</v>
      </c>
      <c r="P122" s="89">
        <f t="shared" si="76"/>
        <v>0</v>
      </c>
      <c r="Q122" s="164"/>
      <c r="R122" s="89">
        <f t="shared" si="77"/>
        <v>0</v>
      </c>
      <c r="S122" s="89">
        <f t="shared" si="81"/>
        <v>0</v>
      </c>
      <c r="T122" s="89">
        <f t="shared" si="82"/>
        <v>0</v>
      </c>
      <c r="U122" s="1"/>
      <c r="V122" s="1"/>
      <c r="W122" s="1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s="5" customFormat="1" ht="20.100000000000001" hidden="1" customHeight="1">
      <c r="A123" s="254"/>
      <c r="B123" s="68" t="e">
        <f t="shared" si="78"/>
        <v>#N/A</v>
      </c>
      <c r="C123" s="89">
        <f t="shared" si="74"/>
        <v>0</v>
      </c>
      <c r="D123" s="89">
        <f t="shared" si="74"/>
        <v>0</v>
      </c>
      <c r="E123" s="89">
        <f t="shared" si="74"/>
        <v>0</v>
      </c>
      <c r="F123" s="89">
        <f t="shared" si="74"/>
        <v>0</v>
      </c>
      <c r="G123" s="89">
        <f t="shared" si="74"/>
        <v>0</v>
      </c>
      <c r="H123" s="89">
        <f t="shared" si="75"/>
        <v>0</v>
      </c>
      <c r="I123" s="89">
        <f t="shared" si="75"/>
        <v>0</v>
      </c>
      <c r="J123" s="89">
        <f t="shared" si="79"/>
        <v>0</v>
      </c>
      <c r="K123" s="94">
        <f t="shared" si="80"/>
        <v>0</v>
      </c>
      <c r="L123" s="95">
        <f t="shared" si="76"/>
        <v>0</v>
      </c>
      <c r="M123" s="89">
        <f t="shared" si="76"/>
        <v>0</v>
      </c>
      <c r="N123" s="89">
        <f t="shared" si="76"/>
        <v>0</v>
      </c>
      <c r="O123" s="89">
        <f t="shared" si="76"/>
        <v>0</v>
      </c>
      <c r="P123" s="89">
        <f t="shared" si="76"/>
        <v>0</v>
      </c>
      <c r="Q123" s="164"/>
      <c r="R123" s="89">
        <f t="shared" si="77"/>
        <v>0</v>
      </c>
      <c r="S123" s="89">
        <f t="shared" si="81"/>
        <v>0</v>
      </c>
      <c r="T123" s="89">
        <f t="shared" si="82"/>
        <v>0</v>
      </c>
      <c r="U123" s="1"/>
      <c r="V123" s="1"/>
      <c r="W123" s="1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s="5" customFormat="1" ht="20.100000000000001" hidden="1" customHeight="1">
      <c r="A124" s="254"/>
      <c r="B124" s="68" t="e">
        <f t="shared" si="78"/>
        <v>#N/A</v>
      </c>
      <c r="C124" s="89">
        <f t="shared" si="74"/>
        <v>0</v>
      </c>
      <c r="D124" s="89">
        <f t="shared" si="74"/>
        <v>0</v>
      </c>
      <c r="E124" s="89">
        <f t="shared" si="74"/>
        <v>0</v>
      </c>
      <c r="F124" s="89">
        <f t="shared" si="74"/>
        <v>0</v>
      </c>
      <c r="G124" s="89">
        <f t="shared" si="74"/>
        <v>0</v>
      </c>
      <c r="H124" s="89">
        <f t="shared" si="75"/>
        <v>0</v>
      </c>
      <c r="I124" s="89">
        <f t="shared" si="75"/>
        <v>0</v>
      </c>
      <c r="J124" s="89">
        <f t="shared" si="79"/>
        <v>0</v>
      </c>
      <c r="K124" s="94">
        <f t="shared" si="80"/>
        <v>0</v>
      </c>
      <c r="L124" s="95">
        <f t="shared" si="76"/>
        <v>0</v>
      </c>
      <c r="M124" s="89">
        <f t="shared" si="76"/>
        <v>0</v>
      </c>
      <c r="N124" s="89">
        <f t="shared" si="76"/>
        <v>0</v>
      </c>
      <c r="O124" s="89">
        <f t="shared" si="76"/>
        <v>0</v>
      </c>
      <c r="P124" s="89">
        <f t="shared" si="76"/>
        <v>0</v>
      </c>
      <c r="Q124" s="164"/>
      <c r="R124" s="89">
        <f t="shared" si="77"/>
        <v>0</v>
      </c>
      <c r="S124" s="89">
        <f t="shared" si="81"/>
        <v>0</v>
      </c>
      <c r="T124" s="89">
        <f t="shared" si="82"/>
        <v>0</v>
      </c>
      <c r="U124" s="1"/>
      <c r="V124" s="1"/>
      <c r="W124" s="1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s="5" customFormat="1" ht="20.100000000000001" hidden="1" customHeight="1">
      <c r="A125" s="254"/>
      <c r="B125" s="68" t="e">
        <f t="shared" si="78"/>
        <v>#N/A</v>
      </c>
      <c r="C125" s="89">
        <f t="shared" si="74"/>
        <v>0</v>
      </c>
      <c r="D125" s="89">
        <f t="shared" si="74"/>
        <v>0</v>
      </c>
      <c r="E125" s="89">
        <f t="shared" si="74"/>
        <v>0</v>
      </c>
      <c r="F125" s="89">
        <f t="shared" si="74"/>
        <v>0</v>
      </c>
      <c r="G125" s="89">
        <f t="shared" si="74"/>
        <v>0</v>
      </c>
      <c r="H125" s="89">
        <f t="shared" si="75"/>
        <v>0</v>
      </c>
      <c r="I125" s="89">
        <f t="shared" si="75"/>
        <v>0</v>
      </c>
      <c r="J125" s="89">
        <f t="shared" si="79"/>
        <v>0</v>
      </c>
      <c r="K125" s="94">
        <f t="shared" si="80"/>
        <v>0</v>
      </c>
      <c r="L125" s="95">
        <f t="shared" si="76"/>
        <v>0</v>
      </c>
      <c r="M125" s="89">
        <f t="shared" si="76"/>
        <v>0</v>
      </c>
      <c r="N125" s="89">
        <f t="shared" si="76"/>
        <v>0</v>
      </c>
      <c r="O125" s="89">
        <f t="shared" si="76"/>
        <v>0</v>
      </c>
      <c r="P125" s="89">
        <f t="shared" si="76"/>
        <v>0</v>
      </c>
      <c r="Q125" s="164"/>
      <c r="R125" s="89">
        <f t="shared" si="77"/>
        <v>0</v>
      </c>
      <c r="S125" s="89">
        <f t="shared" si="81"/>
        <v>0</v>
      </c>
      <c r="T125" s="89">
        <f t="shared" si="82"/>
        <v>0</v>
      </c>
      <c r="U125" s="1"/>
      <c r="V125" s="1"/>
      <c r="W125" s="1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s="5" customFormat="1" ht="20.100000000000001" hidden="1" customHeight="1">
      <c r="A126" s="254"/>
      <c r="B126" s="68" t="e">
        <f t="shared" si="78"/>
        <v>#N/A</v>
      </c>
      <c r="C126" s="89">
        <f t="shared" si="74"/>
        <v>0</v>
      </c>
      <c r="D126" s="89">
        <f t="shared" si="74"/>
        <v>0</v>
      </c>
      <c r="E126" s="89">
        <f t="shared" si="74"/>
        <v>0</v>
      </c>
      <c r="F126" s="89">
        <f t="shared" si="74"/>
        <v>0</v>
      </c>
      <c r="G126" s="89">
        <f t="shared" si="74"/>
        <v>0</v>
      </c>
      <c r="H126" s="89">
        <f t="shared" si="75"/>
        <v>0</v>
      </c>
      <c r="I126" s="89">
        <f t="shared" si="75"/>
        <v>0</v>
      </c>
      <c r="J126" s="89">
        <f t="shared" si="79"/>
        <v>0</v>
      </c>
      <c r="K126" s="94">
        <f t="shared" si="80"/>
        <v>0</v>
      </c>
      <c r="L126" s="95">
        <f t="shared" si="76"/>
        <v>0</v>
      </c>
      <c r="M126" s="89">
        <f t="shared" si="76"/>
        <v>0</v>
      </c>
      <c r="N126" s="89">
        <f t="shared" si="76"/>
        <v>0</v>
      </c>
      <c r="O126" s="89">
        <f t="shared" si="76"/>
        <v>0</v>
      </c>
      <c r="P126" s="89">
        <f t="shared" si="76"/>
        <v>0</v>
      </c>
      <c r="Q126" s="164"/>
      <c r="R126" s="89">
        <f t="shared" si="77"/>
        <v>0</v>
      </c>
      <c r="S126" s="89">
        <f t="shared" si="81"/>
        <v>0</v>
      </c>
      <c r="T126" s="89">
        <f t="shared" si="82"/>
        <v>0</v>
      </c>
      <c r="U126" s="1"/>
      <c r="V126" s="1"/>
      <c r="W126" s="1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s="5" customFormat="1" ht="20.100000000000001" hidden="1" customHeight="1">
      <c r="A127" s="254"/>
      <c r="B127" s="68" t="e">
        <f t="shared" si="78"/>
        <v>#N/A</v>
      </c>
      <c r="C127" s="89">
        <f t="shared" si="74"/>
        <v>0</v>
      </c>
      <c r="D127" s="89">
        <f t="shared" si="74"/>
        <v>0</v>
      </c>
      <c r="E127" s="89">
        <f t="shared" si="74"/>
        <v>0</v>
      </c>
      <c r="F127" s="89">
        <f t="shared" si="74"/>
        <v>0</v>
      </c>
      <c r="G127" s="89">
        <f t="shared" si="74"/>
        <v>0</v>
      </c>
      <c r="H127" s="89">
        <f t="shared" si="75"/>
        <v>0</v>
      </c>
      <c r="I127" s="89">
        <f t="shared" si="75"/>
        <v>0</v>
      </c>
      <c r="J127" s="89">
        <f t="shared" si="79"/>
        <v>0</v>
      </c>
      <c r="K127" s="94">
        <f t="shared" si="80"/>
        <v>0</v>
      </c>
      <c r="L127" s="95">
        <f t="shared" si="76"/>
        <v>0</v>
      </c>
      <c r="M127" s="89">
        <f t="shared" si="76"/>
        <v>0</v>
      </c>
      <c r="N127" s="89">
        <f t="shared" si="76"/>
        <v>0</v>
      </c>
      <c r="O127" s="89">
        <f t="shared" si="76"/>
        <v>0</v>
      </c>
      <c r="P127" s="89">
        <f t="shared" si="76"/>
        <v>0</v>
      </c>
      <c r="Q127" s="164"/>
      <c r="R127" s="89">
        <f t="shared" si="77"/>
        <v>0</v>
      </c>
      <c r="S127" s="89">
        <f t="shared" si="81"/>
        <v>0</v>
      </c>
      <c r="T127" s="89">
        <f t="shared" si="82"/>
        <v>0</v>
      </c>
      <c r="U127" s="1"/>
      <c r="V127" s="1"/>
      <c r="W127" s="1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s="5" customFormat="1" ht="20.100000000000001" hidden="1" customHeight="1">
      <c r="A128" s="254"/>
      <c r="B128" s="68" t="e">
        <f t="shared" si="78"/>
        <v>#N/A</v>
      </c>
      <c r="C128" s="89">
        <f t="shared" si="74"/>
        <v>0</v>
      </c>
      <c r="D128" s="89">
        <f t="shared" si="74"/>
        <v>0</v>
      </c>
      <c r="E128" s="89">
        <f t="shared" si="74"/>
        <v>0</v>
      </c>
      <c r="F128" s="89">
        <f t="shared" si="74"/>
        <v>0</v>
      </c>
      <c r="G128" s="89">
        <f t="shared" si="74"/>
        <v>0</v>
      </c>
      <c r="H128" s="89">
        <f t="shared" si="75"/>
        <v>0</v>
      </c>
      <c r="I128" s="89">
        <f t="shared" si="75"/>
        <v>0</v>
      </c>
      <c r="J128" s="89">
        <f t="shared" si="79"/>
        <v>0</v>
      </c>
      <c r="K128" s="94">
        <f t="shared" si="80"/>
        <v>0</v>
      </c>
      <c r="L128" s="95">
        <f t="shared" si="76"/>
        <v>0</v>
      </c>
      <c r="M128" s="89">
        <f t="shared" si="76"/>
        <v>0</v>
      </c>
      <c r="N128" s="89">
        <f t="shared" si="76"/>
        <v>0</v>
      </c>
      <c r="O128" s="89">
        <f t="shared" si="76"/>
        <v>0</v>
      </c>
      <c r="P128" s="89">
        <f t="shared" si="76"/>
        <v>0</v>
      </c>
      <c r="Q128" s="164"/>
      <c r="R128" s="89">
        <f t="shared" si="77"/>
        <v>0</v>
      </c>
      <c r="S128" s="89">
        <f t="shared" si="81"/>
        <v>0</v>
      </c>
      <c r="T128" s="89">
        <f t="shared" si="82"/>
        <v>0</v>
      </c>
      <c r="U128" s="1"/>
      <c r="V128" s="1"/>
      <c r="W128" s="1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s="5" customFormat="1" ht="20.100000000000001" hidden="1" customHeight="1">
      <c r="A129" s="254"/>
      <c r="B129" s="68" t="e">
        <f t="shared" si="78"/>
        <v>#N/A</v>
      </c>
      <c r="C129" s="89">
        <f t="shared" si="74"/>
        <v>0</v>
      </c>
      <c r="D129" s="89">
        <f t="shared" si="74"/>
        <v>0</v>
      </c>
      <c r="E129" s="89">
        <f t="shared" si="74"/>
        <v>0</v>
      </c>
      <c r="F129" s="89">
        <f t="shared" si="74"/>
        <v>0</v>
      </c>
      <c r="G129" s="89">
        <f t="shared" si="74"/>
        <v>0</v>
      </c>
      <c r="H129" s="89">
        <f t="shared" si="75"/>
        <v>0</v>
      </c>
      <c r="I129" s="89">
        <f t="shared" si="75"/>
        <v>0</v>
      </c>
      <c r="J129" s="89">
        <f t="shared" si="79"/>
        <v>0</v>
      </c>
      <c r="K129" s="94">
        <f t="shared" si="80"/>
        <v>0</v>
      </c>
      <c r="L129" s="95">
        <f t="shared" si="76"/>
        <v>0</v>
      </c>
      <c r="M129" s="89">
        <f t="shared" si="76"/>
        <v>0</v>
      </c>
      <c r="N129" s="89">
        <f t="shared" si="76"/>
        <v>0</v>
      </c>
      <c r="O129" s="89">
        <f t="shared" si="76"/>
        <v>0</v>
      </c>
      <c r="P129" s="89">
        <f t="shared" si="76"/>
        <v>0</v>
      </c>
      <c r="Q129" s="164"/>
      <c r="R129" s="89">
        <f t="shared" si="77"/>
        <v>0</v>
      </c>
      <c r="S129" s="89">
        <f t="shared" si="81"/>
        <v>0</v>
      </c>
      <c r="T129" s="89">
        <f t="shared" si="82"/>
        <v>0</v>
      </c>
      <c r="U129" s="1"/>
      <c r="V129" s="1"/>
      <c r="W129" s="1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s="5" customFormat="1" ht="20.100000000000001" hidden="1" customHeight="1">
      <c r="A130" s="254"/>
      <c r="B130" s="68" t="e">
        <f t="shared" si="78"/>
        <v>#N/A</v>
      </c>
      <c r="C130" s="89">
        <f t="shared" si="74"/>
        <v>0</v>
      </c>
      <c r="D130" s="89">
        <f t="shared" si="74"/>
        <v>0</v>
      </c>
      <c r="E130" s="89">
        <f t="shared" si="74"/>
        <v>0</v>
      </c>
      <c r="F130" s="89">
        <f t="shared" si="74"/>
        <v>0</v>
      </c>
      <c r="G130" s="89">
        <f t="shared" si="74"/>
        <v>0</v>
      </c>
      <c r="H130" s="89">
        <f t="shared" si="75"/>
        <v>0</v>
      </c>
      <c r="I130" s="89">
        <f t="shared" si="75"/>
        <v>0</v>
      </c>
      <c r="J130" s="89">
        <f t="shared" si="79"/>
        <v>0</v>
      </c>
      <c r="K130" s="94">
        <f t="shared" si="80"/>
        <v>0</v>
      </c>
      <c r="L130" s="95">
        <f t="shared" si="76"/>
        <v>0</v>
      </c>
      <c r="M130" s="89">
        <f t="shared" si="76"/>
        <v>0</v>
      </c>
      <c r="N130" s="89">
        <f t="shared" si="76"/>
        <v>0</v>
      </c>
      <c r="O130" s="89">
        <f t="shared" si="76"/>
        <v>0</v>
      </c>
      <c r="P130" s="89">
        <f t="shared" si="76"/>
        <v>0</v>
      </c>
      <c r="Q130" s="164"/>
      <c r="R130" s="89">
        <f t="shared" si="77"/>
        <v>0</v>
      </c>
      <c r="S130" s="89">
        <f t="shared" si="81"/>
        <v>0</v>
      </c>
      <c r="T130" s="89">
        <f t="shared" si="82"/>
        <v>0</v>
      </c>
      <c r="U130" s="1"/>
      <c r="V130" s="1"/>
      <c r="W130" s="1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s="5" customFormat="1" ht="20.100000000000001" hidden="1" customHeight="1">
      <c r="A131" s="254"/>
      <c r="B131" s="68" t="e">
        <f t="shared" si="78"/>
        <v>#N/A</v>
      </c>
      <c r="C131" s="89">
        <f t="shared" si="74"/>
        <v>0</v>
      </c>
      <c r="D131" s="89">
        <f t="shared" si="74"/>
        <v>0</v>
      </c>
      <c r="E131" s="89">
        <f t="shared" si="74"/>
        <v>0</v>
      </c>
      <c r="F131" s="89">
        <f t="shared" si="74"/>
        <v>0</v>
      </c>
      <c r="G131" s="89">
        <f t="shared" si="74"/>
        <v>0</v>
      </c>
      <c r="H131" s="89">
        <f t="shared" si="75"/>
        <v>0</v>
      </c>
      <c r="I131" s="89">
        <f t="shared" si="75"/>
        <v>0</v>
      </c>
      <c r="J131" s="89">
        <f t="shared" si="79"/>
        <v>0</v>
      </c>
      <c r="K131" s="94">
        <f t="shared" si="80"/>
        <v>0</v>
      </c>
      <c r="L131" s="95">
        <f t="shared" si="76"/>
        <v>0</v>
      </c>
      <c r="M131" s="89">
        <f t="shared" si="76"/>
        <v>0</v>
      </c>
      <c r="N131" s="89">
        <f t="shared" si="76"/>
        <v>0</v>
      </c>
      <c r="O131" s="89">
        <f t="shared" si="76"/>
        <v>0</v>
      </c>
      <c r="P131" s="89">
        <f t="shared" si="76"/>
        <v>0</v>
      </c>
      <c r="Q131" s="164"/>
      <c r="R131" s="89">
        <f t="shared" si="77"/>
        <v>0</v>
      </c>
      <c r="S131" s="89">
        <f t="shared" si="81"/>
        <v>0</v>
      </c>
      <c r="T131" s="89">
        <f t="shared" si="82"/>
        <v>0</v>
      </c>
      <c r="U131" s="1"/>
      <c r="V131" s="1"/>
      <c r="W131" s="1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s="5" customFormat="1" ht="20.100000000000001" hidden="1" customHeight="1">
      <c r="A132" s="254"/>
      <c r="B132" s="68" t="e">
        <f t="shared" si="78"/>
        <v>#N/A</v>
      </c>
      <c r="C132" s="89">
        <f t="shared" si="74"/>
        <v>0</v>
      </c>
      <c r="D132" s="89">
        <f t="shared" si="74"/>
        <v>0</v>
      </c>
      <c r="E132" s="89">
        <f t="shared" si="74"/>
        <v>0</v>
      </c>
      <c r="F132" s="89">
        <f t="shared" si="74"/>
        <v>0</v>
      </c>
      <c r="G132" s="89">
        <f t="shared" si="74"/>
        <v>0</v>
      </c>
      <c r="H132" s="89">
        <f t="shared" si="75"/>
        <v>0</v>
      </c>
      <c r="I132" s="89">
        <f t="shared" si="75"/>
        <v>0</v>
      </c>
      <c r="J132" s="89">
        <f t="shared" si="79"/>
        <v>0</v>
      </c>
      <c r="K132" s="94">
        <f t="shared" si="80"/>
        <v>0</v>
      </c>
      <c r="L132" s="95">
        <f t="shared" si="76"/>
        <v>0</v>
      </c>
      <c r="M132" s="89">
        <f t="shared" si="76"/>
        <v>0</v>
      </c>
      <c r="N132" s="89">
        <f t="shared" si="76"/>
        <v>0</v>
      </c>
      <c r="O132" s="89">
        <f t="shared" si="76"/>
        <v>0</v>
      </c>
      <c r="P132" s="89">
        <f t="shared" si="76"/>
        <v>0</v>
      </c>
      <c r="Q132" s="164"/>
      <c r="R132" s="89">
        <f t="shared" si="77"/>
        <v>0</v>
      </c>
      <c r="S132" s="89">
        <f t="shared" si="81"/>
        <v>0</v>
      </c>
      <c r="T132" s="89">
        <f t="shared" si="82"/>
        <v>0</v>
      </c>
      <c r="U132" s="1"/>
      <c r="V132" s="1"/>
      <c r="W132" s="1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s="5" customFormat="1" ht="20.100000000000001" hidden="1" customHeight="1">
      <c r="A133" s="254"/>
      <c r="B133" s="68" t="e">
        <f t="shared" si="78"/>
        <v>#N/A</v>
      </c>
      <c r="C133" s="89">
        <f t="shared" si="74"/>
        <v>0</v>
      </c>
      <c r="D133" s="89">
        <f t="shared" si="74"/>
        <v>0</v>
      </c>
      <c r="E133" s="89">
        <f t="shared" si="74"/>
        <v>0</v>
      </c>
      <c r="F133" s="89">
        <f t="shared" si="74"/>
        <v>0</v>
      </c>
      <c r="G133" s="89">
        <f t="shared" si="74"/>
        <v>0</v>
      </c>
      <c r="H133" s="89">
        <f t="shared" si="75"/>
        <v>0</v>
      </c>
      <c r="I133" s="89">
        <f t="shared" si="75"/>
        <v>0</v>
      </c>
      <c r="J133" s="89">
        <f t="shared" si="79"/>
        <v>0</v>
      </c>
      <c r="K133" s="94">
        <f t="shared" si="80"/>
        <v>0</v>
      </c>
      <c r="L133" s="95">
        <f t="shared" si="76"/>
        <v>0</v>
      </c>
      <c r="M133" s="89">
        <f t="shared" si="76"/>
        <v>0</v>
      </c>
      <c r="N133" s="89">
        <f t="shared" si="76"/>
        <v>0</v>
      </c>
      <c r="O133" s="89">
        <f t="shared" si="76"/>
        <v>0</v>
      </c>
      <c r="P133" s="89">
        <f t="shared" si="76"/>
        <v>0</v>
      </c>
      <c r="Q133" s="164"/>
      <c r="R133" s="89">
        <f t="shared" si="77"/>
        <v>0</v>
      </c>
      <c r="S133" s="89">
        <f t="shared" si="81"/>
        <v>0</v>
      </c>
      <c r="T133" s="89">
        <f t="shared" si="82"/>
        <v>0</v>
      </c>
      <c r="U133" s="1"/>
      <c r="V133" s="1"/>
      <c r="W133" s="1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s="5" customFormat="1" ht="20.100000000000001" hidden="1" customHeight="1">
      <c r="A134" s="254"/>
      <c r="B134" s="68" t="e">
        <f t="shared" si="78"/>
        <v>#N/A</v>
      </c>
      <c r="C134" s="89">
        <f t="shared" ref="C134:G137" si="83">IF(OR(ISERROR(C71*$C31),ISBLANK(H31),H31=0),0,C71*$C31)</f>
        <v>0</v>
      </c>
      <c r="D134" s="89">
        <f t="shared" si="83"/>
        <v>0</v>
      </c>
      <c r="E134" s="89">
        <f t="shared" si="83"/>
        <v>0</v>
      </c>
      <c r="F134" s="89">
        <f t="shared" si="83"/>
        <v>0</v>
      </c>
      <c r="G134" s="89">
        <f t="shared" si="83"/>
        <v>0</v>
      </c>
      <c r="H134" s="89">
        <f t="shared" ref="H134:I137" si="84">IF(ISERROR(H71*$C31),0,H71*$C31)</f>
        <v>0</v>
      </c>
      <c r="I134" s="89">
        <f t="shared" si="84"/>
        <v>0</v>
      </c>
      <c r="J134" s="89">
        <f t="shared" si="79"/>
        <v>0</v>
      </c>
      <c r="K134" s="94">
        <f t="shared" si="80"/>
        <v>0</v>
      </c>
      <c r="L134" s="95">
        <f t="shared" ref="L134:P137" si="85">IF(ISERROR(L71*$C31),0,L71*$C31)</f>
        <v>0</v>
      </c>
      <c r="M134" s="89">
        <f t="shared" si="85"/>
        <v>0</v>
      </c>
      <c r="N134" s="89">
        <f t="shared" si="85"/>
        <v>0</v>
      </c>
      <c r="O134" s="89">
        <f t="shared" si="85"/>
        <v>0</v>
      </c>
      <c r="P134" s="89">
        <f t="shared" si="85"/>
        <v>0</v>
      </c>
      <c r="Q134" s="164"/>
      <c r="R134" s="89">
        <f t="shared" si="77"/>
        <v>0</v>
      </c>
      <c r="S134" s="89">
        <f t="shared" si="81"/>
        <v>0</v>
      </c>
      <c r="T134" s="89">
        <f t="shared" si="82"/>
        <v>0</v>
      </c>
      <c r="U134" s="1"/>
      <c r="V134" s="1"/>
      <c r="W134" s="1"/>
      <c r="X134" s="3"/>
      <c r="Y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s="5" customFormat="1" ht="20.100000000000001" hidden="1" customHeight="1">
      <c r="A135" s="254"/>
      <c r="B135" s="68" t="e">
        <f t="shared" si="78"/>
        <v>#N/A</v>
      </c>
      <c r="C135" s="89">
        <f t="shared" si="83"/>
        <v>0</v>
      </c>
      <c r="D135" s="89">
        <f t="shared" si="83"/>
        <v>0</v>
      </c>
      <c r="E135" s="89">
        <f t="shared" si="83"/>
        <v>0</v>
      </c>
      <c r="F135" s="89">
        <f t="shared" si="83"/>
        <v>0</v>
      </c>
      <c r="G135" s="89">
        <f t="shared" si="83"/>
        <v>0</v>
      </c>
      <c r="H135" s="89">
        <f t="shared" si="84"/>
        <v>0</v>
      </c>
      <c r="I135" s="89">
        <f t="shared" si="84"/>
        <v>0</v>
      </c>
      <c r="J135" s="89">
        <f t="shared" si="79"/>
        <v>0</v>
      </c>
      <c r="K135" s="94">
        <f t="shared" si="80"/>
        <v>0</v>
      </c>
      <c r="L135" s="95">
        <f t="shared" si="85"/>
        <v>0</v>
      </c>
      <c r="M135" s="89">
        <f t="shared" si="85"/>
        <v>0</v>
      </c>
      <c r="N135" s="89">
        <f t="shared" si="85"/>
        <v>0</v>
      </c>
      <c r="O135" s="89">
        <f t="shared" si="85"/>
        <v>0</v>
      </c>
      <c r="P135" s="89">
        <f t="shared" si="85"/>
        <v>0</v>
      </c>
      <c r="Q135" s="164"/>
      <c r="R135" s="89">
        <f t="shared" si="77"/>
        <v>0</v>
      </c>
      <c r="S135" s="89">
        <f t="shared" si="81"/>
        <v>0</v>
      </c>
      <c r="T135" s="89">
        <f t="shared" si="82"/>
        <v>0</v>
      </c>
      <c r="U135" s="1"/>
      <c r="V135" s="1"/>
      <c r="W135" s="1"/>
      <c r="X135" s="3"/>
      <c r="Y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s="5" customFormat="1" ht="20.100000000000001" hidden="1" customHeight="1">
      <c r="A136" s="254"/>
      <c r="B136" s="68" t="e">
        <f t="shared" si="78"/>
        <v>#N/A</v>
      </c>
      <c r="C136" s="89">
        <f t="shared" si="83"/>
        <v>0</v>
      </c>
      <c r="D136" s="89">
        <f t="shared" si="83"/>
        <v>0</v>
      </c>
      <c r="E136" s="89">
        <f t="shared" si="83"/>
        <v>0</v>
      </c>
      <c r="F136" s="89">
        <f t="shared" si="83"/>
        <v>0</v>
      </c>
      <c r="G136" s="89">
        <f t="shared" si="83"/>
        <v>0</v>
      </c>
      <c r="H136" s="89">
        <f t="shared" si="84"/>
        <v>0</v>
      </c>
      <c r="I136" s="89">
        <f t="shared" si="84"/>
        <v>0</v>
      </c>
      <c r="J136" s="89">
        <f t="shared" si="79"/>
        <v>0</v>
      </c>
      <c r="K136" s="94">
        <f t="shared" si="80"/>
        <v>0</v>
      </c>
      <c r="L136" s="95">
        <f t="shared" si="85"/>
        <v>0</v>
      </c>
      <c r="M136" s="89">
        <f t="shared" si="85"/>
        <v>0</v>
      </c>
      <c r="N136" s="89">
        <f t="shared" si="85"/>
        <v>0</v>
      </c>
      <c r="O136" s="89">
        <f t="shared" si="85"/>
        <v>0</v>
      </c>
      <c r="P136" s="89">
        <f t="shared" si="85"/>
        <v>0</v>
      </c>
      <c r="Q136" s="164"/>
      <c r="R136" s="89">
        <f t="shared" si="77"/>
        <v>0</v>
      </c>
      <c r="S136" s="89">
        <f t="shared" si="81"/>
        <v>0</v>
      </c>
      <c r="T136" s="89">
        <f t="shared" si="82"/>
        <v>0</v>
      </c>
      <c r="U136" s="1"/>
      <c r="V136" s="1"/>
      <c r="W136" s="167"/>
      <c r="X136" s="1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s="5" customFormat="1" ht="20.100000000000001" hidden="1" customHeight="1">
      <c r="A137" s="268"/>
      <c r="B137" s="69" t="e">
        <f t="shared" si="78"/>
        <v>#N/A</v>
      </c>
      <c r="C137" s="96">
        <f t="shared" si="83"/>
        <v>0</v>
      </c>
      <c r="D137" s="96">
        <f t="shared" si="83"/>
        <v>0</v>
      </c>
      <c r="E137" s="96">
        <f t="shared" si="83"/>
        <v>0</v>
      </c>
      <c r="F137" s="96">
        <f t="shared" si="83"/>
        <v>0</v>
      </c>
      <c r="G137" s="96">
        <f t="shared" si="83"/>
        <v>0</v>
      </c>
      <c r="H137" s="96">
        <f t="shared" si="84"/>
        <v>0</v>
      </c>
      <c r="I137" s="96">
        <f t="shared" si="84"/>
        <v>0</v>
      </c>
      <c r="J137" s="96">
        <f t="shared" si="79"/>
        <v>0</v>
      </c>
      <c r="K137" s="97">
        <f t="shared" si="80"/>
        <v>0</v>
      </c>
      <c r="L137" s="98">
        <f t="shared" si="85"/>
        <v>0</v>
      </c>
      <c r="M137" s="96">
        <f t="shared" si="85"/>
        <v>0</v>
      </c>
      <c r="N137" s="96">
        <f t="shared" si="85"/>
        <v>0</v>
      </c>
      <c r="O137" s="96">
        <f t="shared" si="85"/>
        <v>0</v>
      </c>
      <c r="P137" s="96">
        <f t="shared" si="85"/>
        <v>0</v>
      </c>
      <c r="Q137" s="165"/>
      <c r="R137" s="96">
        <f t="shared" si="77"/>
        <v>0</v>
      </c>
      <c r="S137" s="96">
        <f t="shared" si="81"/>
        <v>0</v>
      </c>
      <c r="T137" s="96">
        <f t="shared" si="82"/>
        <v>0</v>
      </c>
      <c r="U137" s="1"/>
      <c r="V137" s="1"/>
      <c r="W137" s="1"/>
      <c r="X137" s="1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s="5" customFormat="1" ht="20.100000000000001" hidden="1" customHeight="1">
      <c r="A138" s="269" t="s">
        <v>63</v>
      </c>
      <c r="B138" s="67" t="str">
        <f>$B75</f>
        <v>0101</v>
      </c>
      <c r="C138" s="88">
        <f t="shared" ref="C138:G153" ca="1" si="86">IF(OR(ISERROR(C75*$D15),ISBLANK(H15),H15=0),0,C75*$D15)</f>
        <v>0</v>
      </c>
      <c r="D138" s="88">
        <f t="shared" ca="1" si="86"/>
        <v>0</v>
      </c>
      <c r="E138" s="88">
        <f t="shared" ca="1" si="86"/>
        <v>0</v>
      </c>
      <c r="F138" s="88">
        <f t="shared" ca="1" si="86"/>
        <v>0</v>
      </c>
      <c r="G138" s="88">
        <f t="shared" ca="1" si="86"/>
        <v>0</v>
      </c>
      <c r="H138" s="88">
        <f t="shared" ref="H138:I153" ca="1" si="87">IF(ISERROR(H75*$D15),0,H75*$D15)</f>
        <v>0</v>
      </c>
      <c r="I138" s="88">
        <f t="shared" ca="1" si="87"/>
        <v>0</v>
      </c>
      <c r="J138" s="88">
        <f t="shared" ref="J138:J158" ca="1" si="88">SUM(C138:I138)</f>
        <v>0</v>
      </c>
      <c r="K138" s="92">
        <f t="shared" ca="1" si="80"/>
        <v>0</v>
      </c>
      <c r="L138" s="93">
        <f t="shared" ref="L138:P153" ca="1" si="89">IF(ISERROR(L75*$D15),0,L75*$D15)</f>
        <v>0</v>
      </c>
      <c r="M138" s="88">
        <f t="shared" ca="1" si="89"/>
        <v>0</v>
      </c>
      <c r="N138" s="88">
        <f t="shared" ca="1" si="89"/>
        <v>0</v>
      </c>
      <c r="O138" s="88">
        <f t="shared" ca="1" si="89"/>
        <v>0</v>
      </c>
      <c r="P138" s="88">
        <f t="shared" ca="1" si="89"/>
        <v>0</v>
      </c>
      <c r="Q138" s="163"/>
      <c r="R138" s="88">
        <f t="shared" ref="R138:R157" ca="1" si="90">IF(ISERROR(R75*$D15),0,R75*$D15)</f>
        <v>0</v>
      </c>
      <c r="S138" s="88">
        <f t="shared" ref="S138" ca="1" si="91">SUM(L138:R138)</f>
        <v>0</v>
      </c>
      <c r="T138" s="88">
        <f t="shared" ca="1" si="82"/>
        <v>0</v>
      </c>
      <c r="U138" s="1"/>
      <c r="V138" s="1"/>
      <c r="W138" s="1"/>
      <c r="X138" s="1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s="5" customFormat="1" ht="20.100000000000001" hidden="1" customHeight="1">
      <c r="A139" s="270"/>
      <c r="B139" s="68" t="e">
        <f t="shared" ref="B139:B157" si="92">$B76</f>
        <v>#N/A</v>
      </c>
      <c r="C139" s="89">
        <f t="shared" si="86"/>
        <v>0</v>
      </c>
      <c r="D139" s="89">
        <f t="shared" si="86"/>
        <v>0</v>
      </c>
      <c r="E139" s="89">
        <f t="shared" si="86"/>
        <v>0</v>
      </c>
      <c r="F139" s="89">
        <f t="shared" si="86"/>
        <v>0</v>
      </c>
      <c r="G139" s="89">
        <f t="shared" si="86"/>
        <v>0</v>
      </c>
      <c r="H139" s="89">
        <f t="shared" si="87"/>
        <v>0</v>
      </c>
      <c r="I139" s="89">
        <f t="shared" si="87"/>
        <v>0</v>
      </c>
      <c r="J139" s="89">
        <f t="shared" ref="J139:J157" si="93">SUM(C139:I139)</f>
        <v>0</v>
      </c>
      <c r="K139" s="94">
        <f t="shared" si="80"/>
        <v>0</v>
      </c>
      <c r="L139" s="95">
        <f t="shared" si="89"/>
        <v>0</v>
      </c>
      <c r="M139" s="89">
        <f t="shared" si="89"/>
        <v>0</v>
      </c>
      <c r="N139" s="89">
        <f t="shared" si="89"/>
        <v>0</v>
      </c>
      <c r="O139" s="89">
        <f t="shared" si="89"/>
        <v>0</v>
      </c>
      <c r="P139" s="89">
        <f t="shared" si="89"/>
        <v>0</v>
      </c>
      <c r="Q139" s="164"/>
      <c r="R139" s="89">
        <f t="shared" si="90"/>
        <v>0</v>
      </c>
      <c r="S139" s="89">
        <f t="shared" ref="S139:S157" si="94">SUM(L139:R139)</f>
        <v>0</v>
      </c>
      <c r="T139" s="89">
        <f t="shared" si="82"/>
        <v>0</v>
      </c>
      <c r="U139" s="1"/>
      <c r="V139" s="1"/>
      <c r="W139" s="1"/>
      <c r="X139" s="1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s="5" customFormat="1" ht="20.100000000000001" hidden="1" customHeight="1">
      <c r="A140" s="270"/>
      <c r="B140" s="68" t="e">
        <f t="shared" si="92"/>
        <v>#N/A</v>
      </c>
      <c r="C140" s="89">
        <f t="shared" si="86"/>
        <v>0</v>
      </c>
      <c r="D140" s="89">
        <f t="shared" si="86"/>
        <v>0</v>
      </c>
      <c r="E140" s="89">
        <f t="shared" si="86"/>
        <v>0</v>
      </c>
      <c r="F140" s="89">
        <f t="shared" si="86"/>
        <v>0</v>
      </c>
      <c r="G140" s="89">
        <f t="shared" si="86"/>
        <v>0</v>
      </c>
      <c r="H140" s="89">
        <f t="shared" si="87"/>
        <v>0</v>
      </c>
      <c r="I140" s="89">
        <f t="shared" si="87"/>
        <v>0</v>
      </c>
      <c r="J140" s="89">
        <f t="shared" si="93"/>
        <v>0</v>
      </c>
      <c r="K140" s="94">
        <f t="shared" si="80"/>
        <v>0</v>
      </c>
      <c r="L140" s="95">
        <f t="shared" si="89"/>
        <v>0</v>
      </c>
      <c r="M140" s="89">
        <f t="shared" si="89"/>
        <v>0</v>
      </c>
      <c r="N140" s="89">
        <f t="shared" si="89"/>
        <v>0</v>
      </c>
      <c r="O140" s="89">
        <f t="shared" si="89"/>
        <v>0</v>
      </c>
      <c r="P140" s="89">
        <f t="shared" si="89"/>
        <v>0</v>
      </c>
      <c r="Q140" s="164"/>
      <c r="R140" s="89">
        <f t="shared" si="90"/>
        <v>0</v>
      </c>
      <c r="S140" s="89">
        <f t="shared" si="94"/>
        <v>0</v>
      </c>
      <c r="T140" s="89">
        <f t="shared" si="82"/>
        <v>0</v>
      </c>
      <c r="U140" s="1"/>
      <c r="V140" s="1"/>
      <c r="W140" s="1"/>
      <c r="X140" s="1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s="5" customFormat="1" ht="20.100000000000001" hidden="1" customHeight="1">
      <c r="A141" s="270"/>
      <c r="B141" s="68" t="e">
        <f t="shared" si="92"/>
        <v>#N/A</v>
      </c>
      <c r="C141" s="89">
        <f t="shared" si="86"/>
        <v>0</v>
      </c>
      <c r="D141" s="89">
        <f t="shared" si="86"/>
        <v>0</v>
      </c>
      <c r="E141" s="89">
        <f t="shared" si="86"/>
        <v>0</v>
      </c>
      <c r="F141" s="89">
        <f t="shared" si="86"/>
        <v>0</v>
      </c>
      <c r="G141" s="89">
        <f t="shared" si="86"/>
        <v>0</v>
      </c>
      <c r="H141" s="89">
        <f t="shared" si="87"/>
        <v>0</v>
      </c>
      <c r="I141" s="89">
        <f t="shared" si="87"/>
        <v>0</v>
      </c>
      <c r="J141" s="89">
        <f t="shared" si="93"/>
        <v>0</v>
      </c>
      <c r="K141" s="94">
        <f t="shared" si="80"/>
        <v>0</v>
      </c>
      <c r="L141" s="95">
        <f t="shared" si="89"/>
        <v>0</v>
      </c>
      <c r="M141" s="89">
        <f t="shared" si="89"/>
        <v>0</v>
      </c>
      <c r="N141" s="89">
        <f t="shared" si="89"/>
        <v>0</v>
      </c>
      <c r="O141" s="89">
        <f t="shared" si="89"/>
        <v>0</v>
      </c>
      <c r="P141" s="89">
        <f t="shared" si="89"/>
        <v>0</v>
      </c>
      <c r="Q141" s="164"/>
      <c r="R141" s="89">
        <f t="shared" si="90"/>
        <v>0</v>
      </c>
      <c r="S141" s="89">
        <f t="shared" si="94"/>
        <v>0</v>
      </c>
      <c r="T141" s="89">
        <f t="shared" si="82"/>
        <v>0</v>
      </c>
      <c r="U141" s="1"/>
      <c r="V141" s="1"/>
      <c r="W141" s="1"/>
      <c r="X141" s="1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s="5" customFormat="1" ht="20.100000000000001" hidden="1" customHeight="1">
      <c r="A142" s="270"/>
      <c r="B142" s="68" t="e">
        <f t="shared" si="92"/>
        <v>#N/A</v>
      </c>
      <c r="C142" s="89">
        <f t="shared" si="86"/>
        <v>0</v>
      </c>
      <c r="D142" s="89">
        <f t="shared" si="86"/>
        <v>0</v>
      </c>
      <c r="E142" s="89">
        <f t="shared" si="86"/>
        <v>0</v>
      </c>
      <c r="F142" s="89">
        <f t="shared" si="86"/>
        <v>0</v>
      </c>
      <c r="G142" s="89">
        <f t="shared" si="86"/>
        <v>0</v>
      </c>
      <c r="H142" s="89">
        <f t="shared" si="87"/>
        <v>0</v>
      </c>
      <c r="I142" s="89">
        <f t="shared" si="87"/>
        <v>0</v>
      </c>
      <c r="J142" s="89">
        <f t="shared" si="93"/>
        <v>0</v>
      </c>
      <c r="K142" s="94">
        <f t="shared" si="80"/>
        <v>0</v>
      </c>
      <c r="L142" s="95">
        <f t="shared" si="89"/>
        <v>0</v>
      </c>
      <c r="M142" s="89">
        <f t="shared" si="89"/>
        <v>0</v>
      </c>
      <c r="N142" s="89">
        <f t="shared" si="89"/>
        <v>0</v>
      </c>
      <c r="O142" s="89">
        <f t="shared" si="89"/>
        <v>0</v>
      </c>
      <c r="P142" s="89">
        <f t="shared" si="89"/>
        <v>0</v>
      </c>
      <c r="Q142" s="164"/>
      <c r="R142" s="89">
        <f t="shared" si="90"/>
        <v>0</v>
      </c>
      <c r="S142" s="89">
        <f t="shared" si="94"/>
        <v>0</v>
      </c>
      <c r="T142" s="89">
        <f t="shared" si="82"/>
        <v>0</v>
      </c>
      <c r="U142" s="1"/>
      <c r="V142" s="1"/>
      <c r="W142" s="1"/>
      <c r="X142" s="1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s="5" customFormat="1" ht="20.100000000000001" hidden="1" customHeight="1">
      <c r="A143" s="270"/>
      <c r="B143" s="68" t="e">
        <f t="shared" si="92"/>
        <v>#N/A</v>
      </c>
      <c r="C143" s="89">
        <f t="shared" si="86"/>
        <v>0</v>
      </c>
      <c r="D143" s="89">
        <f t="shared" si="86"/>
        <v>0</v>
      </c>
      <c r="E143" s="89">
        <f t="shared" si="86"/>
        <v>0</v>
      </c>
      <c r="F143" s="89">
        <f t="shared" si="86"/>
        <v>0</v>
      </c>
      <c r="G143" s="89">
        <f t="shared" si="86"/>
        <v>0</v>
      </c>
      <c r="H143" s="89">
        <f t="shared" si="87"/>
        <v>0</v>
      </c>
      <c r="I143" s="89">
        <f t="shared" si="87"/>
        <v>0</v>
      </c>
      <c r="J143" s="89">
        <f t="shared" si="93"/>
        <v>0</v>
      </c>
      <c r="K143" s="94">
        <f t="shared" si="80"/>
        <v>0</v>
      </c>
      <c r="L143" s="95">
        <f t="shared" si="89"/>
        <v>0</v>
      </c>
      <c r="M143" s="89">
        <f t="shared" si="89"/>
        <v>0</v>
      </c>
      <c r="N143" s="89">
        <f t="shared" si="89"/>
        <v>0</v>
      </c>
      <c r="O143" s="89">
        <f t="shared" si="89"/>
        <v>0</v>
      </c>
      <c r="P143" s="89">
        <f t="shared" si="89"/>
        <v>0</v>
      </c>
      <c r="Q143" s="164"/>
      <c r="R143" s="89">
        <f t="shared" si="90"/>
        <v>0</v>
      </c>
      <c r="S143" s="89">
        <f t="shared" si="94"/>
        <v>0</v>
      </c>
      <c r="T143" s="89">
        <f t="shared" si="82"/>
        <v>0</v>
      </c>
      <c r="U143" s="1"/>
      <c r="V143" s="1"/>
      <c r="W143" s="1"/>
      <c r="X143" s="1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s="5" customFormat="1" ht="20.100000000000001" hidden="1" customHeight="1">
      <c r="A144" s="270"/>
      <c r="B144" s="68" t="e">
        <f t="shared" si="92"/>
        <v>#N/A</v>
      </c>
      <c r="C144" s="89">
        <f t="shared" si="86"/>
        <v>0</v>
      </c>
      <c r="D144" s="89">
        <f t="shared" si="86"/>
        <v>0</v>
      </c>
      <c r="E144" s="89">
        <f t="shared" si="86"/>
        <v>0</v>
      </c>
      <c r="F144" s="89">
        <f t="shared" si="86"/>
        <v>0</v>
      </c>
      <c r="G144" s="89">
        <f t="shared" si="86"/>
        <v>0</v>
      </c>
      <c r="H144" s="89">
        <f t="shared" si="87"/>
        <v>0</v>
      </c>
      <c r="I144" s="89">
        <f t="shared" si="87"/>
        <v>0</v>
      </c>
      <c r="J144" s="89">
        <f t="shared" si="93"/>
        <v>0</v>
      </c>
      <c r="K144" s="94">
        <f t="shared" si="80"/>
        <v>0</v>
      </c>
      <c r="L144" s="95">
        <f t="shared" si="89"/>
        <v>0</v>
      </c>
      <c r="M144" s="89">
        <f t="shared" si="89"/>
        <v>0</v>
      </c>
      <c r="N144" s="89">
        <f t="shared" si="89"/>
        <v>0</v>
      </c>
      <c r="O144" s="89">
        <f t="shared" si="89"/>
        <v>0</v>
      </c>
      <c r="P144" s="89">
        <f t="shared" si="89"/>
        <v>0</v>
      </c>
      <c r="Q144" s="164"/>
      <c r="R144" s="89">
        <f t="shared" si="90"/>
        <v>0</v>
      </c>
      <c r="S144" s="89">
        <f t="shared" si="94"/>
        <v>0</v>
      </c>
      <c r="T144" s="89">
        <f t="shared" si="82"/>
        <v>0</v>
      </c>
      <c r="U144" s="1"/>
      <c r="V144" s="1"/>
      <c r="W144" s="1"/>
      <c r="X144" s="1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20" ht="20.100000000000001" hidden="1" customHeight="1">
      <c r="A145" s="270"/>
      <c r="B145" s="68" t="e">
        <f t="shared" si="92"/>
        <v>#N/A</v>
      </c>
      <c r="C145" s="89">
        <f t="shared" si="86"/>
        <v>0</v>
      </c>
      <c r="D145" s="89">
        <f t="shared" si="86"/>
        <v>0</v>
      </c>
      <c r="E145" s="89">
        <f t="shared" si="86"/>
        <v>0</v>
      </c>
      <c r="F145" s="89">
        <f t="shared" si="86"/>
        <v>0</v>
      </c>
      <c r="G145" s="89">
        <f t="shared" si="86"/>
        <v>0</v>
      </c>
      <c r="H145" s="89">
        <f t="shared" si="87"/>
        <v>0</v>
      </c>
      <c r="I145" s="89">
        <f t="shared" si="87"/>
        <v>0</v>
      </c>
      <c r="J145" s="89">
        <f t="shared" si="93"/>
        <v>0</v>
      </c>
      <c r="K145" s="94">
        <f t="shared" si="80"/>
        <v>0</v>
      </c>
      <c r="L145" s="95">
        <f t="shared" si="89"/>
        <v>0</v>
      </c>
      <c r="M145" s="89">
        <f t="shared" si="89"/>
        <v>0</v>
      </c>
      <c r="N145" s="89">
        <f t="shared" si="89"/>
        <v>0</v>
      </c>
      <c r="O145" s="89">
        <f t="shared" si="89"/>
        <v>0</v>
      </c>
      <c r="P145" s="89">
        <f t="shared" si="89"/>
        <v>0</v>
      </c>
      <c r="Q145" s="164"/>
      <c r="R145" s="89">
        <f t="shared" si="90"/>
        <v>0</v>
      </c>
      <c r="S145" s="89">
        <f t="shared" si="94"/>
        <v>0</v>
      </c>
      <c r="T145" s="89">
        <f t="shared" si="82"/>
        <v>0</v>
      </c>
    </row>
    <row r="146" spans="1:20" ht="20.100000000000001" hidden="1" customHeight="1">
      <c r="A146" s="270"/>
      <c r="B146" s="68" t="e">
        <f t="shared" si="92"/>
        <v>#N/A</v>
      </c>
      <c r="C146" s="89">
        <f t="shared" si="86"/>
        <v>0</v>
      </c>
      <c r="D146" s="89">
        <f t="shared" si="86"/>
        <v>0</v>
      </c>
      <c r="E146" s="89">
        <f t="shared" si="86"/>
        <v>0</v>
      </c>
      <c r="F146" s="89">
        <f t="shared" si="86"/>
        <v>0</v>
      </c>
      <c r="G146" s="89">
        <f t="shared" si="86"/>
        <v>0</v>
      </c>
      <c r="H146" s="89">
        <f t="shared" si="87"/>
        <v>0</v>
      </c>
      <c r="I146" s="89">
        <f t="shared" si="87"/>
        <v>0</v>
      </c>
      <c r="J146" s="89">
        <f t="shared" si="93"/>
        <v>0</v>
      </c>
      <c r="K146" s="94">
        <f t="shared" si="80"/>
        <v>0</v>
      </c>
      <c r="L146" s="95">
        <f t="shared" si="89"/>
        <v>0</v>
      </c>
      <c r="M146" s="89">
        <f t="shared" si="89"/>
        <v>0</v>
      </c>
      <c r="N146" s="89">
        <f t="shared" si="89"/>
        <v>0</v>
      </c>
      <c r="O146" s="89">
        <f t="shared" si="89"/>
        <v>0</v>
      </c>
      <c r="P146" s="89">
        <f t="shared" si="89"/>
        <v>0</v>
      </c>
      <c r="Q146" s="164"/>
      <c r="R146" s="89">
        <f t="shared" si="90"/>
        <v>0</v>
      </c>
      <c r="S146" s="89">
        <f t="shared" si="94"/>
        <v>0</v>
      </c>
      <c r="T146" s="89">
        <f t="shared" si="82"/>
        <v>0</v>
      </c>
    </row>
    <row r="147" spans="1:20" ht="20.100000000000001" hidden="1" customHeight="1">
      <c r="A147" s="270"/>
      <c r="B147" s="68" t="e">
        <f t="shared" si="92"/>
        <v>#N/A</v>
      </c>
      <c r="C147" s="89">
        <f t="shared" si="86"/>
        <v>0</v>
      </c>
      <c r="D147" s="89">
        <f t="shared" si="86"/>
        <v>0</v>
      </c>
      <c r="E147" s="89">
        <f t="shared" si="86"/>
        <v>0</v>
      </c>
      <c r="F147" s="89">
        <f t="shared" si="86"/>
        <v>0</v>
      </c>
      <c r="G147" s="89">
        <f t="shared" si="86"/>
        <v>0</v>
      </c>
      <c r="H147" s="89">
        <f t="shared" si="87"/>
        <v>0</v>
      </c>
      <c r="I147" s="89">
        <f t="shared" si="87"/>
        <v>0</v>
      </c>
      <c r="J147" s="89">
        <f t="shared" si="93"/>
        <v>0</v>
      </c>
      <c r="K147" s="94">
        <f t="shared" si="80"/>
        <v>0</v>
      </c>
      <c r="L147" s="95">
        <f t="shared" si="89"/>
        <v>0</v>
      </c>
      <c r="M147" s="89">
        <f t="shared" si="89"/>
        <v>0</v>
      </c>
      <c r="N147" s="89">
        <f t="shared" si="89"/>
        <v>0</v>
      </c>
      <c r="O147" s="89">
        <f t="shared" si="89"/>
        <v>0</v>
      </c>
      <c r="P147" s="89">
        <f t="shared" si="89"/>
        <v>0</v>
      </c>
      <c r="Q147" s="164"/>
      <c r="R147" s="89">
        <f t="shared" si="90"/>
        <v>0</v>
      </c>
      <c r="S147" s="89">
        <f t="shared" si="94"/>
        <v>0</v>
      </c>
      <c r="T147" s="89">
        <f t="shared" si="82"/>
        <v>0</v>
      </c>
    </row>
    <row r="148" spans="1:20" ht="20.100000000000001" hidden="1" customHeight="1">
      <c r="A148" s="270"/>
      <c r="B148" s="68" t="e">
        <f t="shared" si="92"/>
        <v>#N/A</v>
      </c>
      <c r="C148" s="89">
        <f t="shared" si="86"/>
        <v>0</v>
      </c>
      <c r="D148" s="89">
        <f t="shared" si="86"/>
        <v>0</v>
      </c>
      <c r="E148" s="89">
        <f t="shared" si="86"/>
        <v>0</v>
      </c>
      <c r="F148" s="89">
        <f t="shared" si="86"/>
        <v>0</v>
      </c>
      <c r="G148" s="89">
        <f t="shared" si="86"/>
        <v>0</v>
      </c>
      <c r="H148" s="89">
        <f t="shared" si="87"/>
        <v>0</v>
      </c>
      <c r="I148" s="89">
        <f t="shared" si="87"/>
        <v>0</v>
      </c>
      <c r="J148" s="89">
        <f t="shared" si="93"/>
        <v>0</v>
      </c>
      <c r="K148" s="94">
        <f t="shared" si="80"/>
        <v>0</v>
      </c>
      <c r="L148" s="95">
        <f t="shared" si="89"/>
        <v>0</v>
      </c>
      <c r="M148" s="89">
        <f t="shared" si="89"/>
        <v>0</v>
      </c>
      <c r="N148" s="89">
        <f t="shared" si="89"/>
        <v>0</v>
      </c>
      <c r="O148" s="89">
        <f t="shared" si="89"/>
        <v>0</v>
      </c>
      <c r="P148" s="89">
        <f t="shared" si="89"/>
        <v>0</v>
      </c>
      <c r="Q148" s="164"/>
      <c r="R148" s="89">
        <f t="shared" si="90"/>
        <v>0</v>
      </c>
      <c r="S148" s="89">
        <f t="shared" si="94"/>
        <v>0</v>
      </c>
      <c r="T148" s="89">
        <f t="shared" si="82"/>
        <v>0</v>
      </c>
    </row>
    <row r="149" spans="1:20" ht="20.100000000000001" hidden="1" customHeight="1">
      <c r="A149" s="270"/>
      <c r="B149" s="68" t="e">
        <f t="shared" si="92"/>
        <v>#N/A</v>
      </c>
      <c r="C149" s="89">
        <f t="shared" si="86"/>
        <v>0</v>
      </c>
      <c r="D149" s="89">
        <f t="shared" si="86"/>
        <v>0</v>
      </c>
      <c r="E149" s="89">
        <f t="shared" si="86"/>
        <v>0</v>
      </c>
      <c r="F149" s="89">
        <f t="shared" si="86"/>
        <v>0</v>
      </c>
      <c r="G149" s="89">
        <f t="shared" si="86"/>
        <v>0</v>
      </c>
      <c r="H149" s="89">
        <f t="shared" si="87"/>
        <v>0</v>
      </c>
      <c r="I149" s="89">
        <f t="shared" si="87"/>
        <v>0</v>
      </c>
      <c r="J149" s="89">
        <f t="shared" si="93"/>
        <v>0</v>
      </c>
      <c r="K149" s="94">
        <f t="shared" si="80"/>
        <v>0</v>
      </c>
      <c r="L149" s="95">
        <f t="shared" si="89"/>
        <v>0</v>
      </c>
      <c r="M149" s="89">
        <f t="shared" si="89"/>
        <v>0</v>
      </c>
      <c r="N149" s="89">
        <f t="shared" si="89"/>
        <v>0</v>
      </c>
      <c r="O149" s="89">
        <f t="shared" si="89"/>
        <v>0</v>
      </c>
      <c r="P149" s="89">
        <f t="shared" si="89"/>
        <v>0</v>
      </c>
      <c r="Q149" s="164"/>
      <c r="R149" s="89">
        <f t="shared" si="90"/>
        <v>0</v>
      </c>
      <c r="S149" s="89">
        <f t="shared" si="94"/>
        <v>0</v>
      </c>
      <c r="T149" s="89">
        <f t="shared" si="82"/>
        <v>0</v>
      </c>
    </row>
    <row r="150" spans="1:20" ht="20.100000000000001" hidden="1" customHeight="1">
      <c r="A150" s="270"/>
      <c r="B150" s="68" t="e">
        <f t="shared" si="92"/>
        <v>#N/A</v>
      </c>
      <c r="C150" s="89">
        <f t="shared" si="86"/>
        <v>0</v>
      </c>
      <c r="D150" s="89">
        <f t="shared" si="86"/>
        <v>0</v>
      </c>
      <c r="E150" s="89">
        <f t="shared" si="86"/>
        <v>0</v>
      </c>
      <c r="F150" s="89">
        <f t="shared" si="86"/>
        <v>0</v>
      </c>
      <c r="G150" s="89">
        <f t="shared" si="86"/>
        <v>0</v>
      </c>
      <c r="H150" s="89">
        <f t="shared" si="87"/>
        <v>0</v>
      </c>
      <c r="I150" s="89">
        <f t="shared" si="87"/>
        <v>0</v>
      </c>
      <c r="J150" s="89">
        <f t="shared" si="93"/>
        <v>0</v>
      </c>
      <c r="K150" s="94">
        <f t="shared" si="80"/>
        <v>0</v>
      </c>
      <c r="L150" s="95">
        <f t="shared" si="89"/>
        <v>0</v>
      </c>
      <c r="M150" s="89">
        <f t="shared" si="89"/>
        <v>0</v>
      </c>
      <c r="N150" s="89">
        <f t="shared" si="89"/>
        <v>0</v>
      </c>
      <c r="O150" s="89">
        <f t="shared" si="89"/>
        <v>0</v>
      </c>
      <c r="P150" s="89">
        <f t="shared" si="89"/>
        <v>0</v>
      </c>
      <c r="Q150" s="164"/>
      <c r="R150" s="89">
        <f t="shared" si="90"/>
        <v>0</v>
      </c>
      <c r="S150" s="89">
        <f t="shared" si="94"/>
        <v>0</v>
      </c>
      <c r="T150" s="89">
        <f t="shared" si="82"/>
        <v>0</v>
      </c>
    </row>
    <row r="151" spans="1:20" ht="20.100000000000001" hidden="1" customHeight="1">
      <c r="A151" s="270"/>
      <c r="B151" s="68" t="e">
        <f t="shared" si="92"/>
        <v>#N/A</v>
      </c>
      <c r="C151" s="89">
        <f t="shared" si="86"/>
        <v>0</v>
      </c>
      <c r="D151" s="89">
        <f t="shared" si="86"/>
        <v>0</v>
      </c>
      <c r="E151" s="89">
        <f t="shared" si="86"/>
        <v>0</v>
      </c>
      <c r="F151" s="89">
        <f t="shared" si="86"/>
        <v>0</v>
      </c>
      <c r="G151" s="89">
        <f t="shared" si="86"/>
        <v>0</v>
      </c>
      <c r="H151" s="89">
        <f t="shared" si="87"/>
        <v>0</v>
      </c>
      <c r="I151" s="89">
        <f t="shared" si="87"/>
        <v>0</v>
      </c>
      <c r="J151" s="89">
        <f t="shared" si="93"/>
        <v>0</v>
      </c>
      <c r="K151" s="94">
        <f t="shared" si="80"/>
        <v>0</v>
      </c>
      <c r="L151" s="95">
        <f t="shared" si="89"/>
        <v>0</v>
      </c>
      <c r="M151" s="89">
        <f t="shared" si="89"/>
        <v>0</v>
      </c>
      <c r="N151" s="89">
        <f t="shared" si="89"/>
        <v>0</v>
      </c>
      <c r="O151" s="89">
        <f t="shared" si="89"/>
        <v>0</v>
      </c>
      <c r="P151" s="89">
        <f t="shared" si="89"/>
        <v>0</v>
      </c>
      <c r="Q151" s="164"/>
      <c r="R151" s="89">
        <f t="shared" si="90"/>
        <v>0</v>
      </c>
      <c r="S151" s="89">
        <f t="shared" si="94"/>
        <v>0</v>
      </c>
      <c r="T151" s="89">
        <f t="shared" si="82"/>
        <v>0</v>
      </c>
    </row>
    <row r="152" spans="1:20" ht="20.100000000000001" hidden="1" customHeight="1">
      <c r="A152" s="270"/>
      <c r="B152" s="68" t="e">
        <f t="shared" si="92"/>
        <v>#N/A</v>
      </c>
      <c r="C152" s="89">
        <f t="shared" si="86"/>
        <v>0</v>
      </c>
      <c r="D152" s="89">
        <f t="shared" si="86"/>
        <v>0</v>
      </c>
      <c r="E152" s="89">
        <f t="shared" si="86"/>
        <v>0</v>
      </c>
      <c r="F152" s="89">
        <f t="shared" si="86"/>
        <v>0</v>
      </c>
      <c r="G152" s="89">
        <f t="shared" si="86"/>
        <v>0</v>
      </c>
      <c r="H152" s="89">
        <f t="shared" si="87"/>
        <v>0</v>
      </c>
      <c r="I152" s="89">
        <f t="shared" si="87"/>
        <v>0</v>
      </c>
      <c r="J152" s="89">
        <f t="shared" si="93"/>
        <v>0</v>
      </c>
      <c r="K152" s="94">
        <f t="shared" si="80"/>
        <v>0</v>
      </c>
      <c r="L152" s="95">
        <f t="shared" si="89"/>
        <v>0</v>
      </c>
      <c r="M152" s="89">
        <f t="shared" si="89"/>
        <v>0</v>
      </c>
      <c r="N152" s="89">
        <f t="shared" si="89"/>
        <v>0</v>
      </c>
      <c r="O152" s="89">
        <f t="shared" si="89"/>
        <v>0</v>
      </c>
      <c r="P152" s="89">
        <f t="shared" si="89"/>
        <v>0</v>
      </c>
      <c r="Q152" s="164"/>
      <c r="R152" s="89">
        <f t="shared" si="90"/>
        <v>0</v>
      </c>
      <c r="S152" s="89">
        <f t="shared" si="94"/>
        <v>0</v>
      </c>
      <c r="T152" s="89">
        <f t="shared" si="82"/>
        <v>0</v>
      </c>
    </row>
    <row r="153" spans="1:20" ht="20.100000000000001" hidden="1" customHeight="1">
      <c r="A153" s="270"/>
      <c r="B153" s="68" t="e">
        <f t="shared" si="92"/>
        <v>#N/A</v>
      </c>
      <c r="C153" s="89">
        <f t="shared" si="86"/>
        <v>0</v>
      </c>
      <c r="D153" s="89">
        <f t="shared" si="86"/>
        <v>0</v>
      </c>
      <c r="E153" s="89">
        <f t="shared" si="86"/>
        <v>0</v>
      </c>
      <c r="F153" s="89">
        <f t="shared" si="86"/>
        <v>0</v>
      </c>
      <c r="G153" s="89">
        <f t="shared" si="86"/>
        <v>0</v>
      </c>
      <c r="H153" s="89">
        <f t="shared" si="87"/>
        <v>0</v>
      </c>
      <c r="I153" s="89">
        <f t="shared" si="87"/>
        <v>0</v>
      </c>
      <c r="J153" s="89">
        <f t="shared" si="93"/>
        <v>0</v>
      </c>
      <c r="K153" s="94">
        <f t="shared" si="80"/>
        <v>0</v>
      </c>
      <c r="L153" s="95">
        <f t="shared" si="89"/>
        <v>0</v>
      </c>
      <c r="M153" s="89">
        <f t="shared" si="89"/>
        <v>0</v>
      </c>
      <c r="N153" s="89">
        <f t="shared" si="89"/>
        <v>0</v>
      </c>
      <c r="O153" s="89">
        <f t="shared" si="89"/>
        <v>0</v>
      </c>
      <c r="P153" s="89">
        <f t="shared" si="89"/>
        <v>0</v>
      </c>
      <c r="Q153" s="164"/>
      <c r="R153" s="89">
        <f t="shared" si="90"/>
        <v>0</v>
      </c>
      <c r="S153" s="89">
        <f t="shared" si="94"/>
        <v>0</v>
      </c>
      <c r="T153" s="89">
        <f t="shared" si="82"/>
        <v>0</v>
      </c>
    </row>
    <row r="154" spans="1:20" ht="20.100000000000001" hidden="1" customHeight="1">
      <c r="A154" s="270"/>
      <c r="B154" s="68" t="e">
        <f t="shared" si="92"/>
        <v>#N/A</v>
      </c>
      <c r="C154" s="89">
        <f t="shared" ref="C154:G157" si="95">IF(OR(ISERROR(C91*$D31),ISBLANK(H31),H31=0),0,C91*$D31)</f>
        <v>0</v>
      </c>
      <c r="D154" s="89">
        <f t="shared" si="95"/>
        <v>0</v>
      </c>
      <c r="E154" s="89">
        <f t="shared" si="95"/>
        <v>0</v>
      </c>
      <c r="F154" s="89">
        <f t="shared" si="95"/>
        <v>0</v>
      </c>
      <c r="G154" s="89">
        <f t="shared" si="95"/>
        <v>0</v>
      </c>
      <c r="H154" s="89">
        <f t="shared" ref="H154:I157" si="96">IF(ISERROR(H91*$D31),0,H91*$D31)</f>
        <v>0</v>
      </c>
      <c r="I154" s="89">
        <f t="shared" si="96"/>
        <v>0</v>
      </c>
      <c r="J154" s="89">
        <f t="shared" si="93"/>
        <v>0</v>
      </c>
      <c r="K154" s="94">
        <f t="shared" si="80"/>
        <v>0</v>
      </c>
      <c r="L154" s="95">
        <f t="shared" ref="L154:P157" si="97">IF(ISERROR(L91*$D31),0,L91*$D31)</f>
        <v>0</v>
      </c>
      <c r="M154" s="89">
        <f t="shared" si="97"/>
        <v>0</v>
      </c>
      <c r="N154" s="89">
        <f t="shared" si="97"/>
        <v>0</v>
      </c>
      <c r="O154" s="89">
        <f t="shared" si="97"/>
        <v>0</v>
      </c>
      <c r="P154" s="89">
        <f t="shared" si="97"/>
        <v>0</v>
      </c>
      <c r="Q154" s="164"/>
      <c r="R154" s="89">
        <f t="shared" si="90"/>
        <v>0</v>
      </c>
      <c r="S154" s="89">
        <f t="shared" si="94"/>
        <v>0</v>
      </c>
      <c r="T154" s="89">
        <f t="shared" si="82"/>
        <v>0</v>
      </c>
    </row>
    <row r="155" spans="1:20" ht="20.100000000000001" hidden="1" customHeight="1">
      <c r="A155" s="270"/>
      <c r="B155" s="68" t="e">
        <f t="shared" si="92"/>
        <v>#N/A</v>
      </c>
      <c r="C155" s="89">
        <f t="shared" si="95"/>
        <v>0</v>
      </c>
      <c r="D155" s="89">
        <f t="shared" si="95"/>
        <v>0</v>
      </c>
      <c r="E155" s="89">
        <f t="shared" si="95"/>
        <v>0</v>
      </c>
      <c r="F155" s="89">
        <f t="shared" si="95"/>
        <v>0</v>
      </c>
      <c r="G155" s="89">
        <f t="shared" si="95"/>
        <v>0</v>
      </c>
      <c r="H155" s="89">
        <f t="shared" si="96"/>
        <v>0</v>
      </c>
      <c r="I155" s="89">
        <f t="shared" si="96"/>
        <v>0</v>
      </c>
      <c r="J155" s="89">
        <f t="shared" si="93"/>
        <v>0</v>
      </c>
      <c r="K155" s="94">
        <f t="shared" si="80"/>
        <v>0</v>
      </c>
      <c r="L155" s="95">
        <f t="shared" si="97"/>
        <v>0</v>
      </c>
      <c r="M155" s="89">
        <f t="shared" si="97"/>
        <v>0</v>
      </c>
      <c r="N155" s="89">
        <f t="shared" si="97"/>
        <v>0</v>
      </c>
      <c r="O155" s="89">
        <f t="shared" si="97"/>
        <v>0</v>
      </c>
      <c r="P155" s="89">
        <f t="shared" si="97"/>
        <v>0</v>
      </c>
      <c r="Q155" s="164"/>
      <c r="R155" s="89">
        <f t="shared" si="90"/>
        <v>0</v>
      </c>
      <c r="S155" s="89">
        <f t="shared" si="94"/>
        <v>0</v>
      </c>
      <c r="T155" s="89">
        <f t="shared" si="82"/>
        <v>0</v>
      </c>
    </row>
    <row r="156" spans="1:20" ht="20.100000000000001" hidden="1" customHeight="1">
      <c r="A156" s="270"/>
      <c r="B156" s="68" t="e">
        <f t="shared" si="92"/>
        <v>#N/A</v>
      </c>
      <c r="C156" s="89">
        <f t="shared" si="95"/>
        <v>0</v>
      </c>
      <c r="D156" s="89">
        <f t="shared" si="95"/>
        <v>0</v>
      </c>
      <c r="E156" s="89">
        <f t="shared" si="95"/>
        <v>0</v>
      </c>
      <c r="F156" s="89">
        <f t="shared" si="95"/>
        <v>0</v>
      </c>
      <c r="G156" s="89">
        <f t="shared" si="95"/>
        <v>0</v>
      </c>
      <c r="H156" s="89">
        <f t="shared" si="96"/>
        <v>0</v>
      </c>
      <c r="I156" s="89">
        <f t="shared" si="96"/>
        <v>0</v>
      </c>
      <c r="J156" s="89">
        <f t="shared" si="93"/>
        <v>0</v>
      </c>
      <c r="K156" s="94">
        <f t="shared" si="80"/>
        <v>0</v>
      </c>
      <c r="L156" s="95">
        <f t="shared" si="97"/>
        <v>0</v>
      </c>
      <c r="M156" s="89">
        <f t="shared" si="97"/>
        <v>0</v>
      </c>
      <c r="N156" s="89">
        <f t="shared" si="97"/>
        <v>0</v>
      </c>
      <c r="O156" s="89">
        <f t="shared" si="97"/>
        <v>0</v>
      </c>
      <c r="P156" s="89">
        <f t="shared" si="97"/>
        <v>0</v>
      </c>
      <c r="Q156" s="164"/>
      <c r="R156" s="89">
        <f t="shared" si="90"/>
        <v>0</v>
      </c>
      <c r="S156" s="89">
        <f t="shared" si="94"/>
        <v>0</v>
      </c>
      <c r="T156" s="89">
        <f t="shared" si="82"/>
        <v>0</v>
      </c>
    </row>
    <row r="157" spans="1:20" ht="20.100000000000001" hidden="1" customHeight="1">
      <c r="A157" s="271"/>
      <c r="B157" s="69" t="e">
        <f t="shared" si="92"/>
        <v>#N/A</v>
      </c>
      <c r="C157" s="96">
        <f t="shared" si="95"/>
        <v>0</v>
      </c>
      <c r="D157" s="96">
        <f t="shared" si="95"/>
        <v>0</v>
      </c>
      <c r="E157" s="96">
        <f t="shared" si="95"/>
        <v>0</v>
      </c>
      <c r="F157" s="96">
        <f t="shared" si="95"/>
        <v>0</v>
      </c>
      <c r="G157" s="96">
        <f t="shared" si="95"/>
        <v>0</v>
      </c>
      <c r="H157" s="96">
        <f t="shared" si="96"/>
        <v>0</v>
      </c>
      <c r="I157" s="96">
        <f t="shared" si="96"/>
        <v>0</v>
      </c>
      <c r="J157" s="96">
        <f t="shared" si="93"/>
        <v>0</v>
      </c>
      <c r="K157" s="97">
        <f t="shared" si="80"/>
        <v>0</v>
      </c>
      <c r="L157" s="98">
        <f t="shared" si="97"/>
        <v>0</v>
      </c>
      <c r="M157" s="96">
        <f t="shared" si="97"/>
        <v>0</v>
      </c>
      <c r="N157" s="96">
        <f t="shared" si="97"/>
        <v>0</v>
      </c>
      <c r="O157" s="96">
        <f t="shared" si="97"/>
        <v>0</v>
      </c>
      <c r="P157" s="96">
        <f t="shared" si="97"/>
        <v>0</v>
      </c>
      <c r="Q157" s="165"/>
      <c r="R157" s="96">
        <f t="shared" si="90"/>
        <v>0</v>
      </c>
      <c r="S157" s="96">
        <f t="shared" si="94"/>
        <v>0</v>
      </c>
      <c r="T157" s="96">
        <f t="shared" si="82"/>
        <v>0</v>
      </c>
    </row>
    <row r="158" spans="1:20" ht="20.100000000000001" hidden="1" customHeight="1">
      <c r="A158" s="272" t="s">
        <v>64</v>
      </c>
      <c r="B158" s="67" t="str">
        <f>$B95</f>
        <v>0101</v>
      </c>
      <c r="C158" s="88">
        <f t="shared" ref="C158:G173" ca="1" si="98">IF(OR(ISERROR(C95*$E15),ISBLANK(H15),H15=0),0,C95*$E15)</f>
        <v>0</v>
      </c>
      <c r="D158" s="88">
        <f t="shared" ca="1" si="98"/>
        <v>0</v>
      </c>
      <c r="E158" s="88">
        <f t="shared" ca="1" si="98"/>
        <v>0</v>
      </c>
      <c r="F158" s="88">
        <f t="shared" ca="1" si="98"/>
        <v>0</v>
      </c>
      <c r="G158" s="88">
        <f t="shared" ca="1" si="98"/>
        <v>0</v>
      </c>
      <c r="H158" s="88">
        <f t="shared" ref="H158:I173" ca="1" si="99">IF(ISERROR(H95*$E15),0,H95*$E15)</f>
        <v>0</v>
      </c>
      <c r="I158" s="88">
        <f t="shared" ca="1" si="99"/>
        <v>0</v>
      </c>
      <c r="J158" s="88">
        <f t="shared" ca="1" si="88"/>
        <v>0</v>
      </c>
      <c r="K158" s="92">
        <f t="shared" ca="1" si="80"/>
        <v>0</v>
      </c>
      <c r="L158" s="93">
        <f t="shared" ref="L158:P173" ca="1" si="100">IF(ISERROR(L95*$E15),0,L95*$E15)</f>
        <v>0</v>
      </c>
      <c r="M158" s="88">
        <f t="shared" ca="1" si="100"/>
        <v>0</v>
      </c>
      <c r="N158" s="88">
        <f t="shared" ca="1" si="100"/>
        <v>0</v>
      </c>
      <c r="O158" s="88">
        <f t="shared" ca="1" si="100"/>
        <v>0</v>
      </c>
      <c r="P158" s="88">
        <f t="shared" ca="1" si="100"/>
        <v>0</v>
      </c>
      <c r="Q158" s="163"/>
      <c r="R158" s="88">
        <f t="shared" ref="R158:R177" ca="1" si="101">IF(ISERROR(R95*$E15),0,R95*$E15)</f>
        <v>0</v>
      </c>
      <c r="S158" s="88">
        <f t="shared" ref="S158" ca="1" si="102">SUM(L158:R158)</f>
        <v>0</v>
      </c>
      <c r="T158" s="88">
        <f t="shared" ca="1" si="82"/>
        <v>0</v>
      </c>
    </row>
    <row r="159" spans="1:20" ht="20.100000000000001" hidden="1" customHeight="1">
      <c r="A159" s="273"/>
      <c r="B159" s="68" t="e">
        <f t="shared" ref="B159:B177" si="103">$B96</f>
        <v>#N/A</v>
      </c>
      <c r="C159" s="89">
        <f t="shared" si="98"/>
        <v>0</v>
      </c>
      <c r="D159" s="89">
        <f t="shared" si="98"/>
        <v>0</v>
      </c>
      <c r="E159" s="89">
        <f t="shared" si="98"/>
        <v>0</v>
      </c>
      <c r="F159" s="89">
        <f t="shared" si="98"/>
        <v>0</v>
      </c>
      <c r="G159" s="89">
        <f t="shared" si="98"/>
        <v>0</v>
      </c>
      <c r="H159" s="89">
        <f t="shared" si="99"/>
        <v>0</v>
      </c>
      <c r="I159" s="89">
        <f t="shared" si="99"/>
        <v>0</v>
      </c>
      <c r="J159" s="89">
        <f t="shared" ref="J159:J177" si="104">SUM(C159:I159)</f>
        <v>0</v>
      </c>
      <c r="K159" s="94">
        <f t="shared" si="80"/>
        <v>0</v>
      </c>
      <c r="L159" s="95">
        <f t="shared" si="100"/>
        <v>0</v>
      </c>
      <c r="M159" s="89">
        <f t="shared" si="100"/>
        <v>0</v>
      </c>
      <c r="N159" s="89">
        <f t="shared" si="100"/>
        <v>0</v>
      </c>
      <c r="O159" s="89">
        <f t="shared" si="100"/>
        <v>0</v>
      </c>
      <c r="P159" s="89">
        <f t="shared" si="100"/>
        <v>0</v>
      </c>
      <c r="Q159" s="164"/>
      <c r="R159" s="89">
        <f t="shared" si="101"/>
        <v>0</v>
      </c>
      <c r="S159" s="89">
        <f t="shared" ref="S159:S177" si="105">SUM(L159:R159)</f>
        <v>0</v>
      </c>
      <c r="T159" s="89">
        <f t="shared" si="82"/>
        <v>0</v>
      </c>
    </row>
    <row r="160" spans="1:20" ht="20.100000000000001" hidden="1" customHeight="1">
      <c r="A160" s="273"/>
      <c r="B160" s="68" t="e">
        <f t="shared" si="103"/>
        <v>#N/A</v>
      </c>
      <c r="C160" s="89">
        <f t="shared" si="98"/>
        <v>0</v>
      </c>
      <c r="D160" s="89">
        <f t="shared" si="98"/>
        <v>0</v>
      </c>
      <c r="E160" s="89">
        <f t="shared" si="98"/>
        <v>0</v>
      </c>
      <c r="F160" s="89">
        <f t="shared" si="98"/>
        <v>0</v>
      </c>
      <c r="G160" s="89">
        <f t="shared" si="98"/>
        <v>0</v>
      </c>
      <c r="H160" s="89">
        <f t="shared" si="99"/>
        <v>0</v>
      </c>
      <c r="I160" s="89">
        <f t="shared" si="99"/>
        <v>0</v>
      </c>
      <c r="J160" s="89">
        <f t="shared" si="104"/>
        <v>0</v>
      </c>
      <c r="K160" s="94">
        <f t="shared" si="80"/>
        <v>0</v>
      </c>
      <c r="L160" s="95">
        <f t="shared" si="100"/>
        <v>0</v>
      </c>
      <c r="M160" s="89">
        <f t="shared" si="100"/>
        <v>0</v>
      </c>
      <c r="N160" s="89">
        <f t="shared" si="100"/>
        <v>0</v>
      </c>
      <c r="O160" s="89">
        <f t="shared" si="100"/>
        <v>0</v>
      </c>
      <c r="P160" s="89">
        <f t="shared" si="100"/>
        <v>0</v>
      </c>
      <c r="Q160" s="164"/>
      <c r="R160" s="89">
        <f t="shared" si="101"/>
        <v>0</v>
      </c>
      <c r="S160" s="89">
        <f t="shared" si="105"/>
        <v>0</v>
      </c>
      <c r="T160" s="89">
        <f t="shared" si="82"/>
        <v>0</v>
      </c>
    </row>
    <row r="161" spans="1:23" ht="20.100000000000001" hidden="1" customHeight="1">
      <c r="A161" s="273"/>
      <c r="B161" s="68" t="e">
        <f t="shared" si="103"/>
        <v>#N/A</v>
      </c>
      <c r="C161" s="89">
        <f t="shared" si="98"/>
        <v>0</v>
      </c>
      <c r="D161" s="89">
        <f t="shared" si="98"/>
        <v>0</v>
      </c>
      <c r="E161" s="89">
        <f t="shared" si="98"/>
        <v>0</v>
      </c>
      <c r="F161" s="89">
        <f t="shared" si="98"/>
        <v>0</v>
      </c>
      <c r="G161" s="89">
        <f t="shared" si="98"/>
        <v>0</v>
      </c>
      <c r="H161" s="89">
        <f t="shared" si="99"/>
        <v>0</v>
      </c>
      <c r="I161" s="89">
        <f t="shared" si="99"/>
        <v>0</v>
      </c>
      <c r="J161" s="89">
        <f t="shared" si="104"/>
        <v>0</v>
      </c>
      <c r="K161" s="94">
        <f t="shared" si="80"/>
        <v>0</v>
      </c>
      <c r="L161" s="95">
        <f t="shared" si="100"/>
        <v>0</v>
      </c>
      <c r="M161" s="89">
        <f t="shared" si="100"/>
        <v>0</v>
      </c>
      <c r="N161" s="89">
        <f t="shared" si="100"/>
        <v>0</v>
      </c>
      <c r="O161" s="89">
        <f t="shared" si="100"/>
        <v>0</v>
      </c>
      <c r="P161" s="89">
        <f t="shared" si="100"/>
        <v>0</v>
      </c>
      <c r="Q161" s="164"/>
      <c r="R161" s="89">
        <f t="shared" si="101"/>
        <v>0</v>
      </c>
      <c r="S161" s="89">
        <f t="shared" si="105"/>
        <v>0</v>
      </c>
      <c r="T161" s="89">
        <f t="shared" si="82"/>
        <v>0</v>
      </c>
    </row>
    <row r="162" spans="1:23" ht="20.100000000000001" hidden="1" customHeight="1">
      <c r="A162" s="273"/>
      <c r="B162" s="68" t="e">
        <f t="shared" si="103"/>
        <v>#N/A</v>
      </c>
      <c r="C162" s="89">
        <f t="shared" si="98"/>
        <v>0</v>
      </c>
      <c r="D162" s="89">
        <f t="shared" si="98"/>
        <v>0</v>
      </c>
      <c r="E162" s="89">
        <f t="shared" si="98"/>
        <v>0</v>
      </c>
      <c r="F162" s="89">
        <f t="shared" si="98"/>
        <v>0</v>
      </c>
      <c r="G162" s="89">
        <f t="shared" si="98"/>
        <v>0</v>
      </c>
      <c r="H162" s="89">
        <f t="shared" si="99"/>
        <v>0</v>
      </c>
      <c r="I162" s="89">
        <f t="shared" si="99"/>
        <v>0</v>
      </c>
      <c r="J162" s="89">
        <f t="shared" si="104"/>
        <v>0</v>
      </c>
      <c r="K162" s="94">
        <f t="shared" si="80"/>
        <v>0</v>
      </c>
      <c r="L162" s="95">
        <f t="shared" si="100"/>
        <v>0</v>
      </c>
      <c r="M162" s="89">
        <f t="shared" si="100"/>
        <v>0</v>
      </c>
      <c r="N162" s="89">
        <f t="shared" si="100"/>
        <v>0</v>
      </c>
      <c r="O162" s="89">
        <f t="shared" si="100"/>
        <v>0</v>
      </c>
      <c r="P162" s="89">
        <f t="shared" si="100"/>
        <v>0</v>
      </c>
      <c r="Q162" s="164"/>
      <c r="R162" s="89">
        <f t="shared" si="101"/>
        <v>0</v>
      </c>
      <c r="S162" s="89">
        <f t="shared" si="105"/>
        <v>0</v>
      </c>
      <c r="T162" s="89">
        <f t="shared" si="82"/>
        <v>0</v>
      </c>
    </row>
    <row r="163" spans="1:23" ht="20.100000000000001" hidden="1" customHeight="1">
      <c r="A163" s="273"/>
      <c r="B163" s="68" t="e">
        <f t="shared" si="103"/>
        <v>#N/A</v>
      </c>
      <c r="C163" s="89">
        <f t="shared" si="98"/>
        <v>0</v>
      </c>
      <c r="D163" s="89">
        <f t="shared" si="98"/>
        <v>0</v>
      </c>
      <c r="E163" s="89">
        <f t="shared" si="98"/>
        <v>0</v>
      </c>
      <c r="F163" s="89">
        <f t="shared" si="98"/>
        <v>0</v>
      </c>
      <c r="G163" s="89">
        <f t="shared" si="98"/>
        <v>0</v>
      </c>
      <c r="H163" s="89">
        <f t="shared" si="99"/>
        <v>0</v>
      </c>
      <c r="I163" s="89">
        <f t="shared" si="99"/>
        <v>0</v>
      </c>
      <c r="J163" s="89">
        <f t="shared" si="104"/>
        <v>0</v>
      </c>
      <c r="K163" s="94">
        <f t="shared" si="80"/>
        <v>0</v>
      </c>
      <c r="L163" s="95">
        <f t="shared" si="100"/>
        <v>0</v>
      </c>
      <c r="M163" s="89">
        <f t="shared" si="100"/>
        <v>0</v>
      </c>
      <c r="N163" s="89">
        <f t="shared" si="100"/>
        <v>0</v>
      </c>
      <c r="O163" s="89">
        <f t="shared" si="100"/>
        <v>0</v>
      </c>
      <c r="P163" s="89">
        <f t="shared" si="100"/>
        <v>0</v>
      </c>
      <c r="Q163" s="164"/>
      <c r="R163" s="89">
        <f t="shared" si="101"/>
        <v>0</v>
      </c>
      <c r="S163" s="89">
        <f t="shared" si="105"/>
        <v>0</v>
      </c>
      <c r="T163" s="89">
        <f t="shared" si="82"/>
        <v>0</v>
      </c>
    </row>
    <row r="164" spans="1:23" ht="20.100000000000001" hidden="1" customHeight="1">
      <c r="A164" s="273"/>
      <c r="B164" s="68" t="e">
        <f t="shared" si="103"/>
        <v>#N/A</v>
      </c>
      <c r="C164" s="89">
        <f t="shared" si="98"/>
        <v>0</v>
      </c>
      <c r="D164" s="89">
        <f t="shared" si="98"/>
        <v>0</v>
      </c>
      <c r="E164" s="89">
        <f t="shared" si="98"/>
        <v>0</v>
      </c>
      <c r="F164" s="89">
        <f t="shared" si="98"/>
        <v>0</v>
      </c>
      <c r="G164" s="89">
        <f t="shared" si="98"/>
        <v>0</v>
      </c>
      <c r="H164" s="89">
        <f t="shared" si="99"/>
        <v>0</v>
      </c>
      <c r="I164" s="89">
        <f t="shared" si="99"/>
        <v>0</v>
      </c>
      <c r="J164" s="89">
        <f t="shared" si="104"/>
        <v>0</v>
      </c>
      <c r="K164" s="94">
        <f t="shared" si="80"/>
        <v>0</v>
      </c>
      <c r="L164" s="95">
        <f t="shared" si="100"/>
        <v>0</v>
      </c>
      <c r="M164" s="89">
        <f t="shared" si="100"/>
        <v>0</v>
      </c>
      <c r="N164" s="89">
        <f t="shared" si="100"/>
        <v>0</v>
      </c>
      <c r="O164" s="89">
        <f t="shared" si="100"/>
        <v>0</v>
      </c>
      <c r="P164" s="89">
        <f t="shared" si="100"/>
        <v>0</v>
      </c>
      <c r="Q164" s="164"/>
      <c r="R164" s="89">
        <f t="shared" si="101"/>
        <v>0</v>
      </c>
      <c r="S164" s="89">
        <f t="shared" si="105"/>
        <v>0</v>
      </c>
      <c r="T164" s="89">
        <f t="shared" si="82"/>
        <v>0</v>
      </c>
    </row>
    <row r="165" spans="1:23" ht="20.100000000000001" hidden="1" customHeight="1">
      <c r="A165" s="273"/>
      <c r="B165" s="68" t="e">
        <f t="shared" si="103"/>
        <v>#N/A</v>
      </c>
      <c r="C165" s="89">
        <f t="shared" si="98"/>
        <v>0</v>
      </c>
      <c r="D165" s="89">
        <f t="shared" si="98"/>
        <v>0</v>
      </c>
      <c r="E165" s="89">
        <f t="shared" si="98"/>
        <v>0</v>
      </c>
      <c r="F165" s="89">
        <f t="shared" si="98"/>
        <v>0</v>
      </c>
      <c r="G165" s="89">
        <f t="shared" si="98"/>
        <v>0</v>
      </c>
      <c r="H165" s="89">
        <f t="shared" si="99"/>
        <v>0</v>
      </c>
      <c r="I165" s="89">
        <f t="shared" si="99"/>
        <v>0</v>
      </c>
      <c r="J165" s="89">
        <f t="shared" si="104"/>
        <v>0</v>
      </c>
      <c r="K165" s="94">
        <f t="shared" si="80"/>
        <v>0</v>
      </c>
      <c r="L165" s="95">
        <f t="shared" si="100"/>
        <v>0</v>
      </c>
      <c r="M165" s="89">
        <f t="shared" si="100"/>
        <v>0</v>
      </c>
      <c r="N165" s="89">
        <f t="shared" si="100"/>
        <v>0</v>
      </c>
      <c r="O165" s="89">
        <f t="shared" si="100"/>
        <v>0</v>
      </c>
      <c r="P165" s="89">
        <f t="shared" si="100"/>
        <v>0</v>
      </c>
      <c r="Q165" s="164"/>
      <c r="R165" s="89">
        <f t="shared" si="101"/>
        <v>0</v>
      </c>
      <c r="S165" s="89">
        <f t="shared" si="105"/>
        <v>0</v>
      </c>
      <c r="T165" s="89">
        <f t="shared" si="82"/>
        <v>0</v>
      </c>
    </row>
    <row r="166" spans="1:23" ht="20.100000000000001" hidden="1" customHeight="1">
      <c r="A166" s="273"/>
      <c r="B166" s="68" t="e">
        <f t="shared" si="103"/>
        <v>#N/A</v>
      </c>
      <c r="C166" s="89">
        <f t="shared" si="98"/>
        <v>0</v>
      </c>
      <c r="D166" s="89">
        <f t="shared" si="98"/>
        <v>0</v>
      </c>
      <c r="E166" s="89">
        <f t="shared" si="98"/>
        <v>0</v>
      </c>
      <c r="F166" s="89">
        <f t="shared" si="98"/>
        <v>0</v>
      </c>
      <c r="G166" s="89">
        <f t="shared" si="98"/>
        <v>0</v>
      </c>
      <c r="H166" s="89">
        <f t="shared" si="99"/>
        <v>0</v>
      </c>
      <c r="I166" s="89">
        <f t="shared" si="99"/>
        <v>0</v>
      </c>
      <c r="J166" s="89">
        <f t="shared" si="104"/>
        <v>0</v>
      </c>
      <c r="K166" s="94">
        <f t="shared" si="80"/>
        <v>0</v>
      </c>
      <c r="L166" s="95">
        <f t="shared" si="100"/>
        <v>0</v>
      </c>
      <c r="M166" s="89">
        <f t="shared" si="100"/>
        <v>0</v>
      </c>
      <c r="N166" s="89">
        <f t="shared" si="100"/>
        <v>0</v>
      </c>
      <c r="O166" s="89">
        <f t="shared" si="100"/>
        <v>0</v>
      </c>
      <c r="P166" s="89">
        <f t="shared" si="100"/>
        <v>0</v>
      </c>
      <c r="Q166" s="164"/>
      <c r="R166" s="89">
        <f t="shared" si="101"/>
        <v>0</v>
      </c>
      <c r="S166" s="89">
        <f t="shared" si="105"/>
        <v>0</v>
      </c>
      <c r="T166" s="89">
        <f t="shared" si="82"/>
        <v>0</v>
      </c>
    </row>
    <row r="167" spans="1:23" ht="20.100000000000001" hidden="1" customHeight="1">
      <c r="A167" s="273"/>
      <c r="B167" s="68" t="e">
        <f t="shared" si="103"/>
        <v>#N/A</v>
      </c>
      <c r="C167" s="89">
        <f t="shared" si="98"/>
        <v>0</v>
      </c>
      <c r="D167" s="89">
        <f t="shared" si="98"/>
        <v>0</v>
      </c>
      <c r="E167" s="89">
        <f t="shared" si="98"/>
        <v>0</v>
      </c>
      <c r="F167" s="89">
        <f t="shared" si="98"/>
        <v>0</v>
      </c>
      <c r="G167" s="89">
        <f t="shared" si="98"/>
        <v>0</v>
      </c>
      <c r="H167" s="89">
        <f t="shared" si="99"/>
        <v>0</v>
      </c>
      <c r="I167" s="89">
        <f t="shared" si="99"/>
        <v>0</v>
      </c>
      <c r="J167" s="89">
        <f t="shared" si="104"/>
        <v>0</v>
      </c>
      <c r="K167" s="94">
        <f t="shared" si="80"/>
        <v>0</v>
      </c>
      <c r="L167" s="95">
        <f t="shared" si="100"/>
        <v>0</v>
      </c>
      <c r="M167" s="89">
        <f t="shared" si="100"/>
        <v>0</v>
      </c>
      <c r="N167" s="89">
        <f t="shared" si="100"/>
        <v>0</v>
      </c>
      <c r="O167" s="89">
        <f t="shared" si="100"/>
        <v>0</v>
      </c>
      <c r="P167" s="89">
        <f t="shared" si="100"/>
        <v>0</v>
      </c>
      <c r="Q167" s="164"/>
      <c r="R167" s="89">
        <f t="shared" si="101"/>
        <v>0</v>
      </c>
      <c r="S167" s="89">
        <f t="shared" si="105"/>
        <v>0</v>
      </c>
      <c r="T167" s="89">
        <f t="shared" si="82"/>
        <v>0</v>
      </c>
    </row>
    <row r="168" spans="1:23" ht="20.100000000000001" hidden="1" customHeight="1">
      <c r="A168" s="273"/>
      <c r="B168" s="68" t="e">
        <f t="shared" si="103"/>
        <v>#N/A</v>
      </c>
      <c r="C168" s="89">
        <f t="shared" si="98"/>
        <v>0</v>
      </c>
      <c r="D168" s="89">
        <f t="shared" si="98"/>
        <v>0</v>
      </c>
      <c r="E168" s="89">
        <f t="shared" si="98"/>
        <v>0</v>
      </c>
      <c r="F168" s="89">
        <f t="shared" si="98"/>
        <v>0</v>
      </c>
      <c r="G168" s="89">
        <f t="shared" si="98"/>
        <v>0</v>
      </c>
      <c r="H168" s="89">
        <f t="shared" si="99"/>
        <v>0</v>
      </c>
      <c r="I168" s="89">
        <f t="shared" si="99"/>
        <v>0</v>
      </c>
      <c r="J168" s="89">
        <f t="shared" si="104"/>
        <v>0</v>
      </c>
      <c r="K168" s="94">
        <f t="shared" si="80"/>
        <v>0</v>
      </c>
      <c r="L168" s="95">
        <f t="shared" si="100"/>
        <v>0</v>
      </c>
      <c r="M168" s="89">
        <f t="shared" si="100"/>
        <v>0</v>
      </c>
      <c r="N168" s="89">
        <f t="shared" si="100"/>
        <v>0</v>
      </c>
      <c r="O168" s="89">
        <f t="shared" si="100"/>
        <v>0</v>
      </c>
      <c r="P168" s="89">
        <f t="shared" si="100"/>
        <v>0</v>
      </c>
      <c r="Q168" s="164"/>
      <c r="R168" s="89">
        <f t="shared" si="101"/>
        <v>0</v>
      </c>
      <c r="S168" s="89">
        <f t="shared" si="105"/>
        <v>0</v>
      </c>
      <c r="T168" s="89">
        <f t="shared" si="82"/>
        <v>0</v>
      </c>
    </row>
    <row r="169" spans="1:23" ht="20.100000000000001" hidden="1" customHeight="1">
      <c r="A169" s="273"/>
      <c r="B169" s="68" t="e">
        <f t="shared" si="103"/>
        <v>#N/A</v>
      </c>
      <c r="C169" s="89">
        <f t="shared" si="98"/>
        <v>0</v>
      </c>
      <c r="D169" s="89">
        <f t="shared" si="98"/>
        <v>0</v>
      </c>
      <c r="E169" s="89">
        <f t="shared" si="98"/>
        <v>0</v>
      </c>
      <c r="F169" s="89">
        <f t="shared" si="98"/>
        <v>0</v>
      </c>
      <c r="G169" s="89">
        <f t="shared" si="98"/>
        <v>0</v>
      </c>
      <c r="H169" s="89">
        <f t="shared" si="99"/>
        <v>0</v>
      </c>
      <c r="I169" s="89">
        <f t="shared" si="99"/>
        <v>0</v>
      </c>
      <c r="J169" s="89">
        <f t="shared" si="104"/>
        <v>0</v>
      </c>
      <c r="K169" s="94">
        <f t="shared" si="80"/>
        <v>0</v>
      </c>
      <c r="L169" s="95">
        <f t="shared" si="100"/>
        <v>0</v>
      </c>
      <c r="M169" s="89">
        <f t="shared" si="100"/>
        <v>0</v>
      </c>
      <c r="N169" s="89">
        <f t="shared" si="100"/>
        <v>0</v>
      </c>
      <c r="O169" s="89">
        <f t="shared" si="100"/>
        <v>0</v>
      </c>
      <c r="P169" s="89">
        <f t="shared" si="100"/>
        <v>0</v>
      </c>
      <c r="Q169" s="164"/>
      <c r="R169" s="89">
        <f t="shared" si="101"/>
        <v>0</v>
      </c>
      <c r="S169" s="89">
        <f t="shared" si="105"/>
        <v>0</v>
      </c>
      <c r="T169" s="89">
        <f t="shared" si="82"/>
        <v>0</v>
      </c>
    </row>
    <row r="170" spans="1:23" ht="20.100000000000001" hidden="1" customHeight="1">
      <c r="A170" s="273"/>
      <c r="B170" s="68" t="e">
        <f t="shared" si="103"/>
        <v>#N/A</v>
      </c>
      <c r="C170" s="89">
        <f t="shared" si="98"/>
        <v>0</v>
      </c>
      <c r="D170" s="89">
        <f t="shared" si="98"/>
        <v>0</v>
      </c>
      <c r="E170" s="89">
        <f t="shared" si="98"/>
        <v>0</v>
      </c>
      <c r="F170" s="89">
        <f t="shared" si="98"/>
        <v>0</v>
      </c>
      <c r="G170" s="89">
        <f t="shared" si="98"/>
        <v>0</v>
      </c>
      <c r="H170" s="89">
        <f t="shared" si="99"/>
        <v>0</v>
      </c>
      <c r="I170" s="89">
        <f t="shared" si="99"/>
        <v>0</v>
      </c>
      <c r="J170" s="89">
        <f t="shared" si="104"/>
        <v>0</v>
      </c>
      <c r="K170" s="94">
        <f t="shared" si="80"/>
        <v>0</v>
      </c>
      <c r="L170" s="95">
        <f t="shared" si="100"/>
        <v>0</v>
      </c>
      <c r="M170" s="89">
        <f t="shared" si="100"/>
        <v>0</v>
      </c>
      <c r="N170" s="89">
        <f t="shared" si="100"/>
        <v>0</v>
      </c>
      <c r="O170" s="89">
        <f t="shared" si="100"/>
        <v>0</v>
      </c>
      <c r="P170" s="89">
        <f t="shared" si="100"/>
        <v>0</v>
      </c>
      <c r="Q170" s="164"/>
      <c r="R170" s="89">
        <f t="shared" si="101"/>
        <v>0</v>
      </c>
      <c r="S170" s="89">
        <f t="shared" si="105"/>
        <v>0</v>
      </c>
      <c r="T170" s="89">
        <f t="shared" si="82"/>
        <v>0</v>
      </c>
    </row>
    <row r="171" spans="1:23" ht="20.100000000000001" hidden="1" customHeight="1">
      <c r="A171" s="273"/>
      <c r="B171" s="68" t="e">
        <f t="shared" si="103"/>
        <v>#N/A</v>
      </c>
      <c r="C171" s="89">
        <f t="shared" si="98"/>
        <v>0</v>
      </c>
      <c r="D171" s="89">
        <f t="shared" si="98"/>
        <v>0</v>
      </c>
      <c r="E171" s="89">
        <f t="shared" si="98"/>
        <v>0</v>
      </c>
      <c r="F171" s="89">
        <f t="shared" si="98"/>
        <v>0</v>
      </c>
      <c r="G171" s="89">
        <f t="shared" si="98"/>
        <v>0</v>
      </c>
      <c r="H171" s="89">
        <f t="shared" si="99"/>
        <v>0</v>
      </c>
      <c r="I171" s="89">
        <f t="shared" si="99"/>
        <v>0</v>
      </c>
      <c r="J171" s="89">
        <f t="shared" si="104"/>
        <v>0</v>
      </c>
      <c r="K171" s="94">
        <f t="shared" si="80"/>
        <v>0</v>
      </c>
      <c r="L171" s="95">
        <f t="shared" si="100"/>
        <v>0</v>
      </c>
      <c r="M171" s="89">
        <f t="shared" si="100"/>
        <v>0</v>
      </c>
      <c r="N171" s="89">
        <f t="shared" si="100"/>
        <v>0</v>
      </c>
      <c r="O171" s="89">
        <f t="shared" si="100"/>
        <v>0</v>
      </c>
      <c r="P171" s="89">
        <f t="shared" si="100"/>
        <v>0</v>
      </c>
      <c r="Q171" s="164"/>
      <c r="R171" s="89">
        <f t="shared" si="101"/>
        <v>0</v>
      </c>
      <c r="S171" s="89">
        <f t="shared" si="105"/>
        <v>0</v>
      </c>
      <c r="T171" s="89">
        <f t="shared" si="82"/>
        <v>0</v>
      </c>
    </row>
    <row r="172" spans="1:23" ht="20.100000000000001" hidden="1" customHeight="1">
      <c r="A172" s="273"/>
      <c r="B172" s="68" t="e">
        <f t="shared" si="103"/>
        <v>#N/A</v>
      </c>
      <c r="C172" s="89">
        <f t="shared" si="98"/>
        <v>0</v>
      </c>
      <c r="D172" s="89">
        <f t="shared" si="98"/>
        <v>0</v>
      </c>
      <c r="E172" s="89">
        <f t="shared" si="98"/>
        <v>0</v>
      </c>
      <c r="F172" s="89">
        <f t="shared" si="98"/>
        <v>0</v>
      </c>
      <c r="G172" s="89">
        <f t="shared" si="98"/>
        <v>0</v>
      </c>
      <c r="H172" s="89">
        <f t="shared" si="99"/>
        <v>0</v>
      </c>
      <c r="I172" s="89">
        <f t="shared" si="99"/>
        <v>0</v>
      </c>
      <c r="J172" s="89">
        <f t="shared" si="104"/>
        <v>0</v>
      </c>
      <c r="K172" s="94">
        <f t="shared" si="80"/>
        <v>0</v>
      </c>
      <c r="L172" s="95">
        <f t="shared" si="100"/>
        <v>0</v>
      </c>
      <c r="M172" s="89">
        <f t="shared" si="100"/>
        <v>0</v>
      </c>
      <c r="N172" s="89">
        <f t="shared" si="100"/>
        <v>0</v>
      </c>
      <c r="O172" s="89">
        <f t="shared" si="100"/>
        <v>0</v>
      </c>
      <c r="P172" s="89">
        <f t="shared" si="100"/>
        <v>0</v>
      </c>
      <c r="Q172" s="164"/>
      <c r="R172" s="89">
        <f t="shared" si="101"/>
        <v>0</v>
      </c>
      <c r="S172" s="89">
        <f t="shared" si="105"/>
        <v>0</v>
      </c>
      <c r="T172" s="89">
        <f t="shared" si="82"/>
        <v>0</v>
      </c>
    </row>
    <row r="173" spans="1:23" ht="20.100000000000001" hidden="1" customHeight="1">
      <c r="A173" s="273"/>
      <c r="B173" s="68" t="e">
        <f t="shared" si="103"/>
        <v>#N/A</v>
      </c>
      <c r="C173" s="89">
        <f t="shared" si="98"/>
        <v>0</v>
      </c>
      <c r="D173" s="89">
        <f t="shared" si="98"/>
        <v>0</v>
      </c>
      <c r="E173" s="89">
        <f t="shared" si="98"/>
        <v>0</v>
      </c>
      <c r="F173" s="89">
        <f t="shared" si="98"/>
        <v>0</v>
      </c>
      <c r="G173" s="89">
        <f t="shared" si="98"/>
        <v>0</v>
      </c>
      <c r="H173" s="89">
        <f t="shared" si="99"/>
        <v>0</v>
      </c>
      <c r="I173" s="89">
        <f t="shared" si="99"/>
        <v>0</v>
      </c>
      <c r="J173" s="89">
        <f t="shared" si="104"/>
        <v>0</v>
      </c>
      <c r="K173" s="94">
        <f t="shared" si="80"/>
        <v>0</v>
      </c>
      <c r="L173" s="95">
        <f t="shared" si="100"/>
        <v>0</v>
      </c>
      <c r="M173" s="89">
        <f t="shared" si="100"/>
        <v>0</v>
      </c>
      <c r="N173" s="89">
        <f t="shared" si="100"/>
        <v>0</v>
      </c>
      <c r="O173" s="89">
        <f t="shared" si="100"/>
        <v>0</v>
      </c>
      <c r="P173" s="89">
        <f t="shared" si="100"/>
        <v>0</v>
      </c>
      <c r="Q173" s="164"/>
      <c r="R173" s="89">
        <f t="shared" si="101"/>
        <v>0</v>
      </c>
      <c r="S173" s="89">
        <f t="shared" si="105"/>
        <v>0</v>
      </c>
      <c r="T173" s="89">
        <f t="shared" si="82"/>
        <v>0</v>
      </c>
    </row>
    <row r="174" spans="1:23" ht="20.100000000000001" hidden="1" customHeight="1">
      <c r="A174" s="273"/>
      <c r="B174" s="68" t="e">
        <f t="shared" si="103"/>
        <v>#N/A</v>
      </c>
      <c r="C174" s="89">
        <f t="shared" ref="C174:G177" si="106">IF(OR(ISERROR(C111*$E31),ISBLANK(H31),H31=0),0,C111*$E31)</f>
        <v>0</v>
      </c>
      <c r="D174" s="89">
        <f t="shared" si="106"/>
        <v>0</v>
      </c>
      <c r="E174" s="89">
        <f t="shared" si="106"/>
        <v>0</v>
      </c>
      <c r="F174" s="89">
        <f t="shared" si="106"/>
        <v>0</v>
      </c>
      <c r="G174" s="89">
        <f t="shared" si="106"/>
        <v>0</v>
      </c>
      <c r="H174" s="89">
        <f t="shared" ref="H174:I177" si="107">IF(ISERROR(H111*$E31),0,H111*$E31)</f>
        <v>0</v>
      </c>
      <c r="I174" s="89">
        <f t="shared" si="107"/>
        <v>0</v>
      </c>
      <c r="J174" s="89">
        <f t="shared" si="104"/>
        <v>0</v>
      </c>
      <c r="K174" s="94">
        <f t="shared" si="80"/>
        <v>0</v>
      </c>
      <c r="L174" s="95">
        <f t="shared" ref="L174:P177" si="108">IF(ISERROR(L111*$E31),0,L111*$E31)</f>
        <v>0</v>
      </c>
      <c r="M174" s="89">
        <f t="shared" si="108"/>
        <v>0</v>
      </c>
      <c r="N174" s="89">
        <f t="shared" si="108"/>
        <v>0</v>
      </c>
      <c r="O174" s="89">
        <f t="shared" si="108"/>
        <v>0</v>
      </c>
      <c r="P174" s="89">
        <f t="shared" si="108"/>
        <v>0</v>
      </c>
      <c r="Q174" s="164"/>
      <c r="R174" s="89">
        <f t="shared" si="101"/>
        <v>0</v>
      </c>
      <c r="S174" s="89">
        <f t="shared" si="105"/>
        <v>0</v>
      </c>
      <c r="T174" s="89">
        <f t="shared" si="82"/>
        <v>0</v>
      </c>
      <c r="W174" s="167"/>
    </row>
    <row r="175" spans="1:23" ht="20.100000000000001" hidden="1" customHeight="1">
      <c r="A175" s="273"/>
      <c r="B175" s="68" t="e">
        <f t="shared" si="103"/>
        <v>#N/A</v>
      </c>
      <c r="C175" s="89">
        <f t="shared" si="106"/>
        <v>0</v>
      </c>
      <c r="D175" s="89">
        <f t="shared" si="106"/>
        <v>0</v>
      </c>
      <c r="E175" s="89">
        <f t="shared" si="106"/>
        <v>0</v>
      </c>
      <c r="F175" s="89">
        <f t="shared" si="106"/>
        <v>0</v>
      </c>
      <c r="G175" s="89">
        <f t="shared" si="106"/>
        <v>0</v>
      </c>
      <c r="H175" s="89">
        <f t="shared" si="107"/>
        <v>0</v>
      </c>
      <c r="I175" s="89">
        <f t="shared" si="107"/>
        <v>0</v>
      </c>
      <c r="J175" s="89">
        <f t="shared" si="104"/>
        <v>0</v>
      </c>
      <c r="K175" s="94">
        <f t="shared" si="80"/>
        <v>0</v>
      </c>
      <c r="L175" s="95">
        <f t="shared" si="108"/>
        <v>0</v>
      </c>
      <c r="M175" s="89">
        <f t="shared" si="108"/>
        <v>0</v>
      </c>
      <c r="N175" s="89">
        <f t="shared" si="108"/>
        <v>0</v>
      </c>
      <c r="O175" s="89">
        <f t="shared" si="108"/>
        <v>0</v>
      </c>
      <c r="P175" s="89">
        <f t="shared" si="108"/>
        <v>0</v>
      </c>
      <c r="Q175" s="164"/>
      <c r="R175" s="89">
        <f t="shared" si="101"/>
        <v>0</v>
      </c>
      <c r="S175" s="89">
        <f t="shared" si="105"/>
        <v>0</v>
      </c>
      <c r="T175" s="89">
        <f t="shared" si="82"/>
        <v>0</v>
      </c>
    </row>
    <row r="176" spans="1:23" ht="20.100000000000001" hidden="1" customHeight="1">
      <c r="A176" s="273"/>
      <c r="B176" s="68" t="e">
        <f t="shared" si="103"/>
        <v>#N/A</v>
      </c>
      <c r="C176" s="89">
        <f t="shared" si="106"/>
        <v>0</v>
      </c>
      <c r="D176" s="89">
        <f t="shared" si="106"/>
        <v>0</v>
      </c>
      <c r="E176" s="89">
        <f t="shared" si="106"/>
        <v>0</v>
      </c>
      <c r="F176" s="89">
        <f t="shared" si="106"/>
        <v>0</v>
      </c>
      <c r="G176" s="89">
        <f t="shared" si="106"/>
        <v>0</v>
      </c>
      <c r="H176" s="89">
        <f t="shared" si="107"/>
        <v>0</v>
      </c>
      <c r="I176" s="89">
        <f t="shared" si="107"/>
        <v>0</v>
      </c>
      <c r="J176" s="89">
        <f t="shared" si="104"/>
        <v>0</v>
      </c>
      <c r="K176" s="94">
        <f t="shared" si="80"/>
        <v>0</v>
      </c>
      <c r="L176" s="95">
        <f t="shared" si="108"/>
        <v>0</v>
      </c>
      <c r="M176" s="89">
        <f t="shared" si="108"/>
        <v>0</v>
      </c>
      <c r="N176" s="89">
        <f t="shared" si="108"/>
        <v>0</v>
      </c>
      <c r="O176" s="89">
        <f t="shared" si="108"/>
        <v>0</v>
      </c>
      <c r="P176" s="89">
        <f t="shared" si="108"/>
        <v>0</v>
      </c>
      <c r="Q176" s="164"/>
      <c r="R176" s="89">
        <f t="shared" si="101"/>
        <v>0</v>
      </c>
      <c r="S176" s="89">
        <f t="shared" si="105"/>
        <v>0</v>
      </c>
      <c r="T176" s="89">
        <f t="shared" si="82"/>
        <v>0</v>
      </c>
    </row>
    <row r="177" spans="1:23" ht="20.100000000000001" hidden="1" customHeight="1">
      <c r="A177" s="274"/>
      <c r="B177" s="69" t="e">
        <f t="shared" si="103"/>
        <v>#N/A</v>
      </c>
      <c r="C177" s="96">
        <f t="shared" si="106"/>
        <v>0</v>
      </c>
      <c r="D177" s="96">
        <f t="shared" si="106"/>
        <v>0</v>
      </c>
      <c r="E177" s="96">
        <f t="shared" si="106"/>
        <v>0</v>
      </c>
      <c r="F177" s="96">
        <f t="shared" si="106"/>
        <v>0</v>
      </c>
      <c r="G177" s="96">
        <f t="shared" si="106"/>
        <v>0</v>
      </c>
      <c r="H177" s="96">
        <f t="shared" si="107"/>
        <v>0</v>
      </c>
      <c r="I177" s="96">
        <f t="shared" si="107"/>
        <v>0</v>
      </c>
      <c r="J177" s="96">
        <f t="shared" si="104"/>
        <v>0</v>
      </c>
      <c r="K177" s="97">
        <f t="shared" si="80"/>
        <v>0</v>
      </c>
      <c r="L177" s="98">
        <f t="shared" si="108"/>
        <v>0</v>
      </c>
      <c r="M177" s="96">
        <f t="shared" si="108"/>
        <v>0</v>
      </c>
      <c r="N177" s="96">
        <f t="shared" si="108"/>
        <v>0</v>
      </c>
      <c r="O177" s="96">
        <f t="shared" si="108"/>
        <v>0</v>
      </c>
      <c r="P177" s="96">
        <f t="shared" si="108"/>
        <v>0</v>
      </c>
      <c r="Q177" s="165"/>
      <c r="R177" s="96">
        <f t="shared" si="101"/>
        <v>0</v>
      </c>
      <c r="S177" s="96">
        <f t="shared" si="105"/>
        <v>0</v>
      </c>
      <c r="T177" s="96">
        <f t="shared" si="82"/>
        <v>0</v>
      </c>
      <c r="W177" s="3"/>
    </row>
    <row r="178" spans="1:23" ht="20.100000000000001" hidden="1" customHeight="1"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W178" s="3"/>
    </row>
    <row r="179" spans="1:23" ht="20.100000000000001" hidden="1" customHeight="1">
      <c r="B179" s="34" t="s">
        <v>191</v>
      </c>
      <c r="C179" s="141"/>
      <c r="D179" s="142"/>
      <c r="E179" s="142"/>
      <c r="F179" s="142"/>
      <c r="G179" s="70" t="s">
        <v>203</v>
      </c>
      <c r="H179" s="142"/>
      <c r="I179" s="142"/>
      <c r="J179" s="142"/>
      <c r="K179" s="142"/>
      <c r="L179" s="143"/>
      <c r="M179" s="37"/>
      <c r="N179" s="37"/>
      <c r="O179" s="37"/>
      <c r="P179" s="44" t="s">
        <v>204</v>
      </c>
      <c r="Q179" s="37"/>
      <c r="R179" s="37"/>
      <c r="S179" s="37"/>
      <c r="T179" s="38"/>
      <c r="W179" s="5"/>
    </row>
    <row r="180" spans="1:23" ht="20.100000000000001" hidden="1" customHeight="1">
      <c r="B180" s="79" t="s">
        <v>92</v>
      </c>
      <c r="C180" s="144" t="s">
        <v>141</v>
      </c>
      <c r="D180" s="144" t="s">
        <v>142</v>
      </c>
      <c r="E180" s="144" t="s">
        <v>143</v>
      </c>
      <c r="F180" s="144" t="s">
        <v>144</v>
      </c>
      <c r="G180" s="144" t="s">
        <v>145</v>
      </c>
      <c r="H180" s="144" t="s">
        <v>13</v>
      </c>
      <c r="I180" s="144" t="s">
        <v>0</v>
      </c>
      <c r="J180" s="144" t="s">
        <v>186</v>
      </c>
      <c r="K180" s="145" t="s">
        <v>187</v>
      </c>
      <c r="L180" s="146" t="s">
        <v>141</v>
      </c>
      <c r="M180" s="144" t="s">
        <v>142</v>
      </c>
      <c r="N180" s="144" t="s">
        <v>143</v>
      </c>
      <c r="O180" s="144" t="s">
        <v>144</v>
      </c>
      <c r="P180" s="144" t="s">
        <v>145</v>
      </c>
      <c r="Q180" s="144" t="s">
        <v>13</v>
      </c>
      <c r="R180" s="144" t="s">
        <v>0</v>
      </c>
      <c r="S180" s="144" t="s">
        <v>184</v>
      </c>
      <c r="T180" s="144" t="s">
        <v>185</v>
      </c>
      <c r="W180" s="5"/>
    </row>
    <row r="181" spans="1:23" ht="20.100000000000001" hidden="1" customHeight="1">
      <c r="B181" s="71" t="str">
        <f t="shared" ref="B181:B200" si="109">IF(ISBLANK($B15),"",$B15)</f>
        <v>事務所モデル</v>
      </c>
      <c r="C181" s="88">
        <f ca="1">C118+C138+C158</f>
        <v>174946.38050200071</v>
      </c>
      <c r="D181" s="88">
        <f ca="1">D118+D138+D158</f>
        <v>8029.0287377228069</v>
      </c>
      <c r="E181" s="88">
        <f t="shared" ref="E181:T196" ca="1" si="110">E118+E138+E158</f>
        <v>87094.701103431551</v>
      </c>
      <c r="F181" s="88">
        <f t="shared" ca="1" si="110"/>
        <v>17463.708015035772</v>
      </c>
      <c r="G181" s="88">
        <f ca="1">G118+G138+G158</f>
        <v>0</v>
      </c>
      <c r="H181" s="88">
        <f t="shared" ca="1" si="110"/>
        <v>0</v>
      </c>
      <c r="I181" s="88">
        <f ca="1">I118+I138+I158</f>
        <v>73646.271371407784</v>
      </c>
      <c r="J181" s="88">
        <f t="shared" ca="1" si="110"/>
        <v>361180.08972959867</v>
      </c>
      <c r="K181" s="92">
        <f ca="1">K118+K138+K158</f>
        <v>287533.81835819088</v>
      </c>
      <c r="L181" s="93">
        <f ca="1">L118+L138+L158</f>
        <v>104967.82830120041</v>
      </c>
      <c r="M181" s="88">
        <f t="shared" ca="1" si="110"/>
        <v>8029.0287377228069</v>
      </c>
      <c r="N181" s="88">
        <f t="shared" ca="1" si="110"/>
        <v>26128.410331029467</v>
      </c>
      <c r="O181" s="88">
        <f t="shared" ca="1" si="110"/>
        <v>26195.562022553655</v>
      </c>
      <c r="P181" s="88">
        <f t="shared" ca="1" si="110"/>
        <v>0</v>
      </c>
      <c r="Q181" s="88">
        <f t="shared" ref="Q181:Q200" si="111">IF($M15="あり",$K181 * ($G15 - $N15),0)</f>
        <v>0</v>
      </c>
      <c r="R181" s="88">
        <f t="shared" ca="1" si="110"/>
        <v>73646.271371407784</v>
      </c>
      <c r="S181" s="88">
        <f t="shared" ca="1" si="110"/>
        <v>238967.10076391412</v>
      </c>
      <c r="T181" s="88">
        <f t="shared" ca="1" si="110"/>
        <v>165320.82939250633</v>
      </c>
      <c r="W181" s="3"/>
    </row>
    <row r="182" spans="1:23" ht="20.100000000000001" hidden="1" customHeight="1">
      <c r="B182" s="71" t="str">
        <f t="shared" si="109"/>
        <v/>
      </c>
      <c r="C182" s="88">
        <f>C119+C139+C159</f>
        <v>0</v>
      </c>
      <c r="D182" s="88">
        <f t="shared" ref="D182:P182" si="112">D119+D139+D159</f>
        <v>0</v>
      </c>
      <c r="E182" s="88">
        <f t="shared" si="112"/>
        <v>0</v>
      </c>
      <c r="F182" s="88">
        <f t="shared" si="112"/>
        <v>0</v>
      </c>
      <c r="G182" s="88">
        <f t="shared" si="112"/>
        <v>0</v>
      </c>
      <c r="H182" s="88">
        <f t="shared" si="112"/>
        <v>0</v>
      </c>
      <c r="I182" s="88">
        <f t="shared" si="112"/>
        <v>0</v>
      </c>
      <c r="J182" s="88">
        <f t="shared" si="112"/>
        <v>0</v>
      </c>
      <c r="K182" s="92">
        <f t="shared" si="112"/>
        <v>0</v>
      </c>
      <c r="L182" s="93">
        <f t="shared" si="112"/>
        <v>0</v>
      </c>
      <c r="M182" s="88">
        <f t="shared" si="112"/>
        <v>0</v>
      </c>
      <c r="N182" s="88">
        <f t="shared" si="112"/>
        <v>0</v>
      </c>
      <c r="O182" s="88">
        <f t="shared" si="112"/>
        <v>0</v>
      </c>
      <c r="P182" s="88">
        <f t="shared" si="112"/>
        <v>0</v>
      </c>
      <c r="Q182" s="88">
        <f t="shared" si="111"/>
        <v>0</v>
      </c>
      <c r="R182" s="88">
        <f t="shared" si="110"/>
        <v>0</v>
      </c>
      <c r="S182" s="88">
        <f t="shared" si="110"/>
        <v>0</v>
      </c>
      <c r="T182" s="88">
        <f t="shared" si="110"/>
        <v>0</v>
      </c>
      <c r="W182" s="3"/>
    </row>
    <row r="183" spans="1:23" ht="20.100000000000001" hidden="1" customHeight="1">
      <c r="B183" s="71" t="str">
        <f t="shared" si="109"/>
        <v/>
      </c>
      <c r="C183" s="88">
        <f t="shared" ref="C183:P198" si="113">C120+C140+C160</f>
        <v>0</v>
      </c>
      <c r="D183" s="88">
        <f t="shared" si="113"/>
        <v>0</v>
      </c>
      <c r="E183" s="88">
        <f t="shared" si="113"/>
        <v>0</v>
      </c>
      <c r="F183" s="88">
        <f t="shared" si="113"/>
        <v>0</v>
      </c>
      <c r="G183" s="88">
        <f t="shared" si="113"/>
        <v>0</v>
      </c>
      <c r="H183" s="88">
        <f t="shared" si="113"/>
        <v>0</v>
      </c>
      <c r="I183" s="88">
        <f t="shared" si="113"/>
        <v>0</v>
      </c>
      <c r="J183" s="88">
        <f t="shared" si="113"/>
        <v>0</v>
      </c>
      <c r="K183" s="92">
        <f t="shared" si="113"/>
        <v>0</v>
      </c>
      <c r="L183" s="93">
        <f t="shared" si="113"/>
        <v>0</v>
      </c>
      <c r="M183" s="88">
        <f t="shared" si="113"/>
        <v>0</v>
      </c>
      <c r="N183" s="88">
        <f t="shared" si="113"/>
        <v>0</v>
      </c>
      <c r="O183" s="88">
        <f t="shared" si="113"/>
        <v>0</v>
      </c>
      <c r="P183" s="88">
        <f t="shared" si="113"/>
        <v>0</v>
      </c>
      <c r="Q183" s="88">
        <f t="shared" si="111"/>
        <v>0</v>
      </c>
      <c r="R183" s="88">
        <f t="shared" si="110"/>
        <v>0</v>
      </c>
      <c r="S183" s="88">
        <f t="shared" si="110"/>
        <v>0</v>
      </c>
      <c r="T183" s="88">
        <f t="shared" si="110"/>
        <v>0</v>
      </c>
      <c r="W183" s="3"/>
    </row>
    <row r="184" spans="1:23" ht="20.100000000000001" hidden="1" customHeight="1">
      <c r="B184" s="71" t="str">
        <f t="shared" si="109"/>
        <v/>
      </c>
      <c r="C184" s="88">
        <f t="shared" si="113"/>
        <v>0</v>
      </c>
      <c r="D184" s="88">
        <f t="shared" si="113"/>
        <v>0</v>
      </c>
      <c r="E184" s="88">
        <f t="shared" si="113"/>
        <v>0</v>
      </c>
      <c r="F184" s="88">
        <f t="shared" si="113"/>
        <v>0</v>
      </c>
      <c r="G184" s="88">
        <f t="shared" si="113"/>
        <v>0</v>
      </c>
      <c r="H184" s="88">
        <f t="shared" si="113"/>
        <v>0</v>
      </c>
      <c r="I184" s="88">
        <f t="shared" si="113"/>
        <v>0</v>
      </c>
      <c r="J184" s="88">
        <f t="shared" si="113"/>
        <v>0</v>
      </c>
      <c r="K184" s="92">
        <f t="shared" si="113"/>
        <v>0</v>
      </c>
      <c r="L184" s="93">
        <f t="shared" si="113"/>
        <v>0</v>
      </c>
      <c r="M184" s="88">
        <f t="shared" si="113"/>
        <v>0</v>
      </c>
      <c r="N184" s="88">
        <f t="shared" si="113"/>
        <v>0</v>
      </c>
      <c r="O184" s="88">
        <f t="shared" si="113"/>
        <v>0</v>
      </c>
      <c r="P184" s="88">
        <f t="shared" si="113"/>
        <v>0</v>
      </c>
      <c r="Q184" s="88">
        <f t="shared" si="111"/>
        <v>0</v>
      </c>
      <c r="R184" s="88">
        <f t="shared" si="110"/>
        <v>0</v>
      </c>
      <c r="S184" s="88">
        <f t="shared" si="110"/>
        <v>0</v>
      </c>
      <c r="T184" s="88">
        <f t="shared" si="110"/>
        <v>0</v>
      </c>
      <c r="W184" s="3"/>
    </row>
    <row r="185" spans="1:23" ht="20.100000000000001" hidden="1" customHeight="1">
      <c r="B185" s="71" t="str">
        <f t="shared" si="109"/>
        <v/>
      </c>
      <c r="C185" s="88">
        <f t="shared" si="113"/>
        <v>0</v>
      </c>
      <c r="D185" s="88">
        <f t="shared" si="113"/>
        <v>0</v>
      </c>
      <c r="E185" s="88">
        <f t="shared" si="113"/>
        <v>0</v>
      </c>
      <c r="F185" s="88">
        <f t="shared" si="113"/>
        <v>0</v>
      </c>
      <c r="G185" s="88">
        <f t="shared" si="113"/>
        <v>0</v>
      </c>
      <c r="H185" s="88">
        <f t="shared" si="113"/>
        <v>0</v>
      </c>
      <c r="I185" s="88">
        <f t="shared" si="113"/>
        <v>0</v>
      </c>
      <c r="J185" s="88">
        <f t="shared" si="113"/>
        <v>0</v>
      </c>
      <c r="K185" s="92">
        <f t="shared" si="113"/>
        <v>0</v>
      </c>
      <c r="L185" s="93">
        <f t="shared" si="113"/>
        <v>0</v>
      </c>
      <c r="M185" s="88">
        <f t="shared" si="113"/>
        <v>0</v>
      </c>
      <c r="N185" s="88">
        <f t="shared" si="113"/>
        <v>0</v>
      </c>
      <c r="O185" s="88">
        <f t="shared" si="113"/>
        <v>0</v>
      </c>
      <c r="P185" s="88">
        <f t="shared" si="113"/>
        <v>0</v>
      </c>
      <c r="Q185" s="88">
        <f t="shared" si="111"/>
        <v>0</v>
      </c>
      <c r="R185" s="88">
        <f t="shared" si="110"/>
        <v>0</v>
      </c>
      <c r="S185" s="88">
        <f t="shared" si="110"/>
        <v>0</v>
      </c>
      <c r="T185" s="88">
        <f t="shared" si="110"/>
        <v>0</v>
      </c>
      <c r="W185" s="3"/>
    </row>
    <row r="186" spans="1:23" ht="20.100000000000001" hidden="1" customHeight="1">
      <c r="B186" s="71" t="str">
        <f t="shared" si="109"/>
        <v/>
      </c>
      <c r="C186" s="88">
        <f t="shared" si="113"/>
        <v>0</v>
      </c>
      <c r="D186" s="88">
        <f t="shared" si="113"/>
        <v>0</v>
      </c>
      <c r="E186" s="88">
        <f t="shared" si="113"/>
        <v>0</v>
      </c>
      <c r="F186" s="88">
        <f t="shared" si="113"/>
        <v>0</v>
      </c>
      <c r="G186" s="88">
        <f t="shared" si="113"/>
        <v>0</v>
      </c>
      <c r="H186" s="88">
        <f t="shared" si="113"/>
        <v>0</v>
      </c>
      <c r="I186" s="88">
        <f t="shared" si="113"/>
        <v>0</v>
      </c>
      <c r="J186" s="88">
        <f t="shared" si="113"/>
        <v>0</v>
      </c>
      <c r="K186" s="92">
        <f t="shared" si="113"/>
        <v>0</v>
      </c>
      <c r="L186" s="93">
        <f t="shared" si="113"/>
        <v>0</v>
      </c>
      <c r="M186" s="88">
        <f t="shared" si="113"/>
        <v>0</v>
      </c>
      <c r="N186" s="88">
        <f t="shared" si="113"/>
        <v>0</v>
      </c>
      <c r="O186" s="88">
        <f t="shared" si="113"/>
        <v>0</v>
      </c>
      <c r="P186" s="88">
        <f t="shared" si="113"/>
        <v>0</v>
      </c>
      <c r="Q186" s="88">
        <f t="shared" si="111"/>
        <v>0</v>
      </c>
      <c r="R186" s="88">
        <f t="shared" si="110"/>
        <v>0</v>
      </c>
      <c r="S186" s="88">
        <f t="shared" si="110"/>
        <v>0</v>
      </c>
      <c r="T186" s="88">
        <f t="shared" si="110"/>
        <v>0</v>
      </c>
      <c r="W186" s="3"/>
    </row>
    <row r="187" spans="1:23" ht="20.100000000000001" hidden="1" customHeight="1">
      <c r="B187" s="71" t="str">
        <f t="shared" si="109"/>
        <v/>
      </c>
      <c r="C187" s="88">
        <f t="shared" si="113"/>
        <v>0</v>
      </c>
      <c r="D187" s="88">
        <f t="shared" si="113"/>
        <v>0</v>
      </c>
      <c r="E187" s="88">
        <f t="shared" si="113"/>
        <v>0</v>
      </c>
      <c r="F187" s="88">
        <f t="shared" si="113"/>
        <v>0</v>
      </c>
      <c r="G187" s="88">
        <f t="shared" si="113"/>
        <v>0</v>
      </c>
      <c r="H187" s="88">
        <f t="shared" si="113"/>
        <v>0</v>
      </c>
      <c r="I187" s="88">
        <f t="shared" si="113"/>
        <v>0</v>
      </c>
      <c r="J187" s="88">
        <f t="shared" si="113"/>
        <v>0</v>
      </c>
      <c r="K187" s="92">
        <f t="shared" si="113"/>
        <v>0</v>
      </c>
      <c r="L187" s="93">
        <f t="shared" si="113"/>
        <v>0</v>
      </c>
      <c r="M187" s="88">
        <f t="shared" si="113"/>
        <v>0</v>
      </c>
      <c r="N187" s="88">
        <f t="shared" si="113"/>
        <v>0</v>
      </c>
      <c r="O187" s="88">
        <f t="shared" si="113"/>
        <v>0</v>
      </c>
      <c r="P187" s="88">
        <f t="shared" si="113"/>
        <v>0</v>
      </c>
      <c r="Q187" s="88">
        <f t="shared" si="111"/>
        <v>0</v>
      </c>
      <c r="R187" s="88">
        <f t="shared" si="110"/>
        <v>0</v>
      </c>
      <c r="S187" s="88">
        <f t="shared" si="110"/>
        <v>0</v>
      </c>
      <c r="T187" s="88">
        <f t="shared" si="110"/>
        <v>0</v>
      </c>
      <c r="W187" s="3"/>
    </row>
    <row r="188" spans="1:23" ht="20.100000000000001" hidden="1" customHeight="1">
      <c r="B188" s="71" t="str">
        <f t="shared" si="109"/>
        <v/>
      </c>
      <c r="C188" s="88">
        <f t="shared" si="113"/>
        <v>0</v>
      </c>
      <c r="D188" s="88">
        <f t="shared" si="113"/>
        <v>0</v>
      </c>
      <c r="E188" s="88">
        <f t="shared" si="113"/>
        <v>0</v>
      </c>
      <c r="F188" s="88">
        <f t="shared" si="113"/>
        <v>0</v>
      </c>
      <c r="G188" s="88">
        <f t="shared" si="113"/>
        <v>0</v>
      </c>
      <c r="H188" s="88">
        <f t="shared" si="113"/>
        <v>0</v>
      </c>
      <c r="I188" s="88">
        <f t="shared" si="113"/>
        <v>0</v>
      </c>
      <c r="J188" s="88">
        <f t="shared" si="113"/>
        <v>0</v>
      </c>
      <c r="K188" s="92">
        <f t="shared" si="113"/>
        <v>0</v>
      </c>
      <c r="L188" s="93">
        <f t="shared" si="113"/>
        <v>0</v>
      </c>
      <c r="M188" s="88">
        <f t="shared" si="113"/>
        <v>0</v>
      </c>
      <c r="N188" s="88">
        <f t="shared" si="113"/>
        <v>0</v>
      </c>
      <c r="O188" s="88">
        <f t="shared" si="113"/>
        <v>0</v>
      </c>
      <c r="P188" s="88">
        <f t="shared" si="113"/>
        <v>0</v>
      </c>
      <c r="Q188" s="88">
        <f t="shared" si="111"/>
        <v>0</v>
      </c>
      <c r="R188" s="88">
        <f t="shared" si="110"/>
        <v>0</v>
      </c>
      <c r="S188" s="88">
        <f t="shared" si="110"/>
        <v>0</v>
      </c>
      <c r="T188" s="88">
        <f t="shared" si="110"/>
        <v>0</v>
      </c>
      <c r="W188" s="3"/>
    </row>
    <row r="189" spans="1:23" ht="20.100000000000001" hidden="1" customHeight="1">
      <c r="B189" s="71" t="str">
        <f t="shared" si="109"/>
        <v/>
      </c>
      <c r="C189" s="88">
        <f t="shared" si="113"/>
        <v>0</v>
      </c>
      <c r="D189" s="88">
        <f t="shared" si="113"/>
        <v>0</v>
      </c>
      <c r="E189" s="88">
        <f t="shared" si="113"/>
        <v>0</v>
      </c>
      <c r="F189" s="88">
        <f t="shared" si="113"/>
        <v>0</v>
      </c>
      <c r="G189" s="88">
        <f t="shared" si="113"/>
        <v>0</v>
      </c>
      <c r="H189" s="88">
        <f t="shared" si="113"/>
        <v>0</v>
      </c>
      <c r="I189" s="88">
        <f t="shared" si="113"/>
        <v>0</v>
      </c>
      <c r="J189" s="88">
        <f t="shared" si="113"/>
        <v>0</v>
      </c>
      <c r="K189" s="92">
        <f t="shared" si="113"/>
        <v>0</v>
      </c>
      <c r="L189" s="93">
        <f t="shared" si="113"/>
        <v>0</v>
      </c>
      <c r="M189" s="88">
        <f t="shared" si="113"/>
        <v>0</v>
      </c>
      <c r="N189" s="88">
        <f t="shared" si="113"/>
        <v>0</v>
      </c>
      <c r="O189" s="88">
        <f t="shared" si="113"/>
        <v>0</v>
      </c>
      <c r="P189" s="88">
        <f t="shared" si="113"/>
        <v>0</v>
      </c>
      <c r="Q189" s="88">
        <f t="shared" si="111"/>
        <v>0</v>
      </c>
      <c r="R189" s="88">
        <f t="shared" si="110"/>
        <v>0</v>
      </c>
      <c r="S189" s="88">
        <f t="shared" si="110"/>
        <v>0</v>
      </c>
      <c r="T189" s="88">
        <f t="shared" si="110"/>
        <v>0</v>
      </c>
      <c r="W189" s="3"/>
    </row>
    <row r="190" spans="1:23" ht="20.100000000000001" hidden="1" customHeight="1">
      <c r="B190" s="71" t="str">
        <f t="shared" si="109"/>
        <v/>
      </c>
      <c r="C190" s="88">
        <f t="shared" si="113"/>
        <v>0</v>
      </c>
      <c r="D190" s="88">
        <f t="shared" si="113"/>
        <v>0</v>
      </c>
      <c r="E190" s="88">
        <f t="shared" si="113"/>
        <v>0</v>
      </c>
      <c r="F190" s="88">
        <f t="shared" si="113"/>
        <v>0</v>
      </c>
      <c r="G190" s="88">
        <f t="shared" si="113"/>
        <v>0</v>
      </c>
      <c r="H190" s="88">
        <f t="shared" si="113"/>
        <v>0</v>
      </c>
      <c r="I190" s="88">
        <f t="shared" si="113"/>
        <v>0</v>
      </c>
      <c r="J190" s="88">
        <f t="shared" si="113"/>
        <v>0</v>
      </c>
      <c r="K190" s="92">
        <f t="shared" si="113"/>
        <v>0</v>
      </c>
      <c r="L190" s="93">
        <f t="shared" si="113"/>
        <v>0</v>
      </c>
      <c r="M190" s="88">
        <f t="shared" si="113"/>
        <v>0</v>
      </c>
      <c r="N190" s="88">
        <f t="shared" si="113"/>
        <v>0</v>
      </c>
      <c r="O190" s="88">
        <f t="shared" si="113"/>
        <v>0</v>
      </c>
      <c r="P190" s="88">
        <f t="shared" si="113"/>
        <v>0</v>
      </c>
      <c r="Q190" s="88">
        <f t="shared" si="111"/>
        <v>0</v>
      </c>
      <c r="R190" s="88">
        <f t="shared" si="110"/>
        <v>0</v>
      </c>
      <c r="S190" s="88">
        <f t="shared" si="110"/>
        <v>0</v>
      </c>
      <c r="T190" s="88">
        <f t="shared" si="110"/>
        <v>0</v>
      </c>
      <c r="W190" s="3"/>
    </row>
    <row r="191" spans="1:23" ht="20.100000000000001" hidden="1" customHeight="1">
      <c r="B191" s="71" t="str">
        <f t="shared" si="109"/>
        <v/>
      </c>
      <c r="C191" s="88">
        <f t="shared" si="113"/>
        <v>0</v>
      </c>
      <c r="D191" s="88">
        <f t="shared" si="113"/>
        <v>0</v>
      </c>
      <c r="E191" s="88">
        <f t="shared" si="113"/>
        <v>0</v>
      </c>
      <c r="F191" s="88">
        <f t="shared" si="113"/>
        <v>0</v>
      </c>
      <c r="G191" s="88">
        <f t="shared" si="113"/>
        <v>0</v>
      </c>
      <c r="H191" s="88">
        <f t="shared" si="113"/>
        <v>0</v>
      </c>
      <c r="I191" s="88">
        <f t="shared" si="113"/>
        <v>0</v>
      </c>
      <c r="J191" s="88">
        <f t="shared" si="113"/>
        <v>0</v>
      </c>
      <c r="K191" s="92">
        <f t="shared" si="113"/>
        <v>0</v>
      </c>
      <c r="L191" s="93">
        <f t="shared" si="113"/>
        <v>0</v>
      </c>
      <c r="M191" s="88">
        <f t="shared" si="113"/>
        <v>0</v>
      </c>
      <c r="N191" s="88">
        <f t="shared" si="113"/>
        <v>0</v>
      </c>
      <c r="O191" s="88">
        <f t="shared" si="113"/>
        <v>0</v>
      </c>
      <c r="P191" s="88">
        <f t="shared" si="113"/>
        <v>0</v>
      </c>
      <c r="Q191" s="88">
        <f t="shared" si="111"/>
        <v>0</v>
      </c>
      <c r="R191" s="88">
        <f t="shared" si="110"/>
        <v>0</v>
      </c>
      <c r="S191" s="88">
        <f t="shared" si="110"/>
        <v>0</v>
      </c>
      <c r="T191" s="88">
        <f t="shared" si="110"/>
        <v>0</v>
      </c>
      <c r="W191" s="3"/>
    </row>
    <row r="192" spans="1:23" ht="20.100000000000001" hidden="1" customHeight="1">
      <c r="B192" s="71" t="str">
        <f t="shared" si="109"/>
        <v/>
      </c>
      <c r="C192" s="88">
        <f t="shared" si="113"/>
        <v>0</v>
      </c>
      <c r="D192" s="88">
        <f t="shared" si="113"/>
        <v>0</v>
      </c>
      <c r="E192" s="88">
        <f t="shared" si="113"/>
        <v>0</v>
      </c>
      <c r="F192" s="88">
        <f t="shared" si="113"/>
        <v>0</v>
      </c>
      <c r="G192" s="88">
        <f t="shared" si="113"/>
        <v>0</v>
      </c>
      <c r="H192" s="88">
        <f t="shared" si="113"/>
        <v>0</v>
      </c>
      <c r="I192" s="88">
        <f t="shared" si="113"/>
        <v>0</v>
      </c>
      <c r="J192" s="88">
        <f t="shared" si="113"/>
        <v>0</v>
      </c>
      <c r="K192" s="92">
        <f t="shared" si="113"/>
        <v>0</v>
      </c>
      <c r="L192" s="93">
        <f t="shared" si="113"/>
        <v>0</v>
      </c>
      <c r="M192" s="88">
        <f t="shared" si="113"/>
        <v>0</v>
      </c>
      <c r="N192" s="88">
        <f t="shared" si="113"/>
        <v>0</v>
      </c>
      <c r="O192" s="88">
        <f t="shared" si="113"/>
        <v>0</v>
      </c>
      <c r="P192" s="88">
        <f t="shared" si="113"/>
        <v>0</v>
      </c>
      <c r="Q192" s="88">
        <f t="shared" si="111"/>
        <v>0</v>
      </c>
      <c r="R192" s="88">
        <f t="shared" si="110"/>
        <v>0</v>
      </c>
      <c r="S192" s="88">
        <f t="shared" si="110"/>
        <v>0</v>
      </c>
      <c r="T192" s="88">
        <f t="shared" si="110"/>
        <v>0</v>
      </c>
      <c r="W192" s="3"/>
    </row>
    <row r="193" spans="2:23" ht="20.100000000000001" hidden="1" customHeight="1">
      <c r="B193" s="71" t="str">
        <f t="shared" si="109"/>
        <v/>
      </c>
      <c r="C193" s="88">
        <f t="shared" si="113"/>
        <v>0</v>
      </c>
      <c r="D193" s="88">
        <f t="shared" si="113"/>
        <v>0</v>
      </c>
      <c r="E193" s="88">
        <f t="shared" si="113"/>
        <v>0</v>
      </c>
      <c r="F193" s="88">
        <f t="shared" si="113"/>
        <v>0</v>
      </c>
      <c r="G193" s="88">
        <f t="shared" si="113"/>
        <v>0</v>
      </c>
      <c r="H193" s="88">
        <f t="shared" si="113"/>
        <v>0</v>
      </c>
      <c r="I193" s="88">
        <f t="shared" si="113"/>
        <v>0</v>
      </c>
      <c r="J193" s="88">
        <f t="shared" si="113"/>
        <v>0</v>
      </c>
      <c r="K193" s="92">
        <f t="shared" si="113"/>
        <v>0</v>
      </c>
      <c r="L193" s="93">
        <f t="shared" si="113"/>
        <v>0</v>
      </c>
      <c r="M193" s="88">
        <f t="shared" si="113"/>
        <v>0</v>
      </c>
      <c r="N193" s="88">
        <f t="shared" si="113"/>
        <v>0</v>
      </c>
      <c r="O193" s="88">
        <f t="shared" si="113"/>
        <v>0</v>
      </c>
      <c r="P193" s="88">
        <f t="shared" si="113"/>
        <v>0</v>
      </c>
      <c r="Q193" s="88">
        <f t="shared" si="111"/>
        <v>0</v>
      </c>
      <c r="R193" s="88">
        <f t="shared" si="110"/>
        <v>0</v>
      </c>
      <c r="S193" s="88">
        <f t="shared" si="110"/>
        <v>0</v>
      </c>
      <c r="T193" s="88">
        <f t="shared" si="110"/>
        <v>0</v>
      </c>
      <c r="W193" s="3"/>
    </row>
    <row r="194" spans="2:23" ht="20.100000000000001" hidden="1" customHeight="1">
      <c r="B194" s="71" t="str">
        <f t="shared" si="109"/>
        <v/>
      </c>
      <c r="C194" s="88">
        <f t="shared" si="113"/>
        <v>0</v>
      </c>
      <c r="D194" s="88">
        <f t="shared" si="113"/>
        <v>0</v>
      </c>
      <c r="E194" s="88">
        <f t="shared" si="113"/>
        <v>0</v>
      </c>
      <c r="F194" s="88">
        <f t="shared" si="113"/>
        <v>0</v>
      </c>
      <c r="G194" s="88">
        <f t="shared" si="113"/>
        <v>0</v>
      </c>
      <c r="H194" s="88">
        <f t="shared" si="113"/>
        <v>0</v>
      </c>
      <c r="I194" s="88">
        <f t="shared" si="113"/>
        <v>0</v>
      </c>
      <c r="J194" s="88">
        <f t="shared" si="113"/>
        <v>0</v>
      </c>
      <c r="K194" s="92">
        <f t="shared" si="113"/>
        <v>0</v>
      </c>
      <c r="L194" s="93">
        <f t="shared" si="113"/>
        <v>0</v>
      </c>
      <c r="M194" s="88">
        <f t="shared" si="113"/>
        <v>0</v>
      </c>
      <c r="N194" s="88">
        <f t="shared" si="113"/>
        <v>0</v>
      </c>
      <c r="O194" s="88">
        <f t="shared" si="113"/>
        <v>0</v>
      </c>
      <c r="P194" s="88">
        <f t="shared" si="113"/>
        <v>0</v>
      </c>
      <c r="Q194" s="88">
        <f t="shared" si="111"/>
        <v>0</v>
      </c>
      <c r="R194" s="88">
        <f t="shared" si="110"/>
        <v>0</v>
      </c>
      <c r="S194" s="88">
        <f t="shared" si="110"/>
        <v>0</v>
      </c>
      <c r="T194" s="88">
        <f t="shared" si="110"/>
        <v>0</v>
      </c>
      <c r="W194" s="3"/>
    </row>
    <row r="195" spans="2:23" ht="20.100000000000001" hidden="1" customHeight="1">
      <c r="B195" s="71" t="str">
        <f t="shared" si="109"/>
        <v/>
      </c>
      <c r="C195" s="88">
        <f t="shared" si="113"/>
        <v>0</v>
      </c>
      <c r="D195" s="88">
        <f t="shared" si="113"/>
        <v>0</v>
      </c>
      <c r="E195" s="88">
        <f t="shared" si="113"/>
        <v>0</v>
      </c>
      <c r="F195" s="88">
        <f t="shared" si="113"/>
        <v>0</v>
      </c>
      <c r="G195" s="88">
        <f t="shared" si="113"/>
        <v>0</v>
      </c>
      <c r="H195" s="88">
        <f t="shared" si="113"/>
        <v>0</v>
      </c>
      <c r="I195" s="88">
        <f t="shared" si="113"/>
        <v>0</v>
      </c>
      <c r="J195" s="88">
        <f t="shared" si="113"/>
        <v>0</v>
      </c>
      <c r="K195" s="92">
        <f t="shared" si="113"/>
        <v>0</v>
      </c>
      <c r="L195" s="93">
        <f t="shared" si="113"/>
        <v>0</v>
      </c>
      <c r="M195" s="88">
        <f t="shared" si="113"/>
        <v>0</v>
      </c>
      <c r="N195" s="88">
        <f t="shared" si="113"/>
        <v>0</v>
      </c>
      <c r="O195" s="88">
        <f t="shared" si="113"/>
        <v>0</v>
      </c>
      <c r="P195" s="88">
        <f t="shared" si="113"/>
        <v>0</v>
      </c>
      <c r="Q195" s="88">
        <f t="shared" si="111"/>
        <v>0</v>
      </c>
      <c r="R195" s="88">
        <f t="shared" si="110"/>
        <v>0</v>
      </c>
      <c r="S195" s="88">
        <f t="shared" si="110"/>
        <v>0</v>
      </c>
      <c r="T195" s="88">
        <f t="shared" si="110"/>
        <v>0</v>
      </c>
      <c r="W195" s="3"/>
    </row>
    <row r="196" spans="2:23" ht="20.100000000000001" hidden="1" customHeight="1">
      <c r="B196" s="71" t="str">
        <f t="shared" si="109"/>
        <v/>
      </c>
      <c r="C196" s="88">
        <f t="shared" si="113"/>
        <v>0</v>
      </c>
      <c r="D196" s="88">
        <f t="shared" si="113"/>
        <v>0</v>
      </c>
      <c r="E196" s="88">
        <f t="shared" si="113"/>
        <v>0</v>
      </c>
      <c r="F196" s="88">
        <f t="shared" si="113"/>
        <v>0</v>
      </c>
      <c r="G196" s="88">
        <f t="shared" si="113"/>
        <v>0</v>
      </c>
      <c r="H196" s="88">
        <f t="shared" si="113"/>
        <v>0</v>
      </c>
      <c r="I196" s="88">
        <f t="shared" si="113"/>
        <v>0</v>
      </c>
      <c r="J196" s="88">
        <f t="shared" si="113"/>
        <v>0</v>
      </c>
      <c r="K196" s="92">
        <f t="shared" si="113"/>
        <v>0</v>
      </c>
      <c r="L196" s="93">
        <f t="shared" si="113"/>
        <v>0</v>
      </c>
      <c r="M196" s="88">
        <f t="shared" si="113"/>
        <v>0</v>
      </c>
      <c r="N196" s="88">
        <f t="shared" si="113"/>
        <v>0</v>
      </c>
      <c r="O196" s="88">
        <f t="shared" si="113"/>
        <v>0</v>
      </c>
      <c r="P196" s="88">
        <f t="shared" si="113"/>
        <v>0</v>
      </c>
      <c r="Q196" s="88">
        <f t="shared" si="111"/>
        <v>0</v>
      </c>
      <c r="R196" s="88">
        <f t="shared" si="110"/>
        <v>0</v>
      </c>
      <c r="S196" s="88">
        <f t="shared" si="110"/>
        <v>0</v>
      </c>
      <c r="T196" s="88">
        <f t="shared" si="110"/>
        <v>0</v>
      </c>
      <c r="W196" s="3"/>
    </row>
    <row r="197" spans="2:23" ht="20.100000000000001" hidden="1" customHeight="1">
      <c r="B197" s="71" t="str">
        <f t="shared" si="109"/>
        <v/>
      </c>
      <c r="C197" s="88">
        <f t="shared" si="113"/>
        <v>0</v>
      </c>
      <c r="D197" s="88">
        <f t="shared" si="113"/>
        <v>0</v>
      </c>
      <c r="E197" s="88">
        <f t="shared" si="113"/>
        <v>0</v>
      </c>
      <c r="F197" s="88">
        <f t="shared" si="113"/>
        <v>0</v>
      </c>
      <c r="G197" s="88">
        <f t="shared" si="113"/>
        <v>0</v>
      </c>
      <c r="H197" s="88">
        <f t="shared" si="113"/>
        <v>0</v>
      </c>
      <c r="I197" s="88">
        <f t="shared" si="113"/>
        <v>0</v>
      </c>
      <c r="J197" s="88">
        <f t="shared" si="113"/>
        <v>0</v>
      </c>
      <c r="K197" s="92">
        <f t="shared" si="113"/>
        <v>0</v>
      </c>
      <c r="L197" s="93">
        <f t="shared" si="113"/>
        <v>0</v>
      </c>
      <c r="M197" s="88">
        <f t="shared" si="113"/>
        <v>0</v>
      </c>
      <c r="N197" s="88">
        <f t="shared" si="113"/>
        <v>0</v>
      </c>
      <c r="O197" s="88">
        <f t="shared" si="113"/>
        <v>0</v>
      </c>
      <c r="P197" s="88">
        <f t="shared" si="113"/>
        <v>0</v>
      </c>
      <c r="Q197" s="88">
        <f t="shared" si="111"/>
        <v>0</v>
      </c>
      <c r="R197" s="88">
        <f t="shared" ref="R197:T200" si="114">R134+R154+R174</f>
        <v>0</v>
      </c>
      <c r="S197" s="88">
        <f t="shared" si="114"/>
        <v>0</v>
      </c>
      <c r="T197" s="88">
        <f t="shared" si="114"/>
        <v>0</v>
      </c>
      <c r="W197" s="3"/>
    </row>
    <row r="198" spans="2:23" ht="20.100000000000001" hidden="1" customHeight="1">
      <c r="B198" s="71" t="str">
        <f t="shared" si="109"/>
        <v/>
      </c>
      <c r="C198" s="88">
        <f t="shared" si="113"/>
        <v>0</v>
      </c>
      <c r="D198" s="88">
        <f t="shared" si="113"/>
        <v>0</v>
      </c>
      <c r="E198" s="88">
        <f t="shared" si="113"/>
        <v>0</v>
      </c>
      <c r="F198" s="88">
        <f t="shared" si="113"/>
        <v>0</v>
      </c>
      <c r="G198" s="88">
        <f t="shared" si="113"/>
        <v>0</v>
      </c>
      <c r="H198" s="88">
        <f t="shared" si="113"/>
        <v>0</v>
      </c>
      <c r="I198" s="88">
        <f t="shared" si="113"/>
        <v>0</v>
      </c>
      <c r="J198" s="88">
        <f t="shared" si="113"/>
        <v>0</v>
      </c>
      <c r="K198" s="92">
        <f t="shared" si="113"/>
        <v>0</v>
      </c>
      <c r="L198" s="93">
        <f t="shared" si="113"/>
        <v>0</v>
      </c>
      <c r="M198" s="88">
        <f t="shared" si="113"/>
        <v>0</v>
      </c>
      <c r="N198" s="88">
        <f t="shared" si="113"/>
        <v>0</v>
      </c>
      <c r="O198" s="88">
        <f t="shared" si="113"/>
        <v>0</v>
      </c>
      <c r="P198" s="88">
        <f t="shared" si="113"/>
        <v>0</v>
      </c>
      <c r="Q198" s="88">
        <f t="shared" si="111"/>
        <v>0</v>
      </c>
      <c r="R198" s="88">
        <f t="shared" si="114"/>
        <v>0</v>
      </c>
      <c r="S198" s="88">
        <f t="shared" si="114"/>
        <v>0</v>
      </c>
      <c r="T198" s="88">
        <f t="shared" si="114"/>
        <v>0</v>
      </c>
      <c r="W198" s="3"/>
    </row>
    <row r="199" spans="2:23" ht="20.100000000000001" hidden="1" customHeight="1">
      <c r="B199" s="71" t="str">
        <f t="shared" si="109"/>
        <v/>
      </c>
      <c r="C199" s="88">
        <f t="shared" ref="C199:P200" si="115">C136+C156+C176</f>
        <v>0</v>
      </c>
      <c r="D199" s="88">
        <f t="shared" si="115"/>
        <v>0</v>
      </c>
      <c r="E199" s="88">
        <f t="shared" si="115"/>
        <v>0</v>
      </c>
      <c r="F199" s="88">
        <f t="shared" si="115"/>
        <v>0</v>
      </c>
      <c r="G199" s="88">
        <f t="shared" si="115"/>
        <v>0</v>
      </c>
      <c r="H199" s="88">
        <f t="shared" si="115"/>
        <v>0</v>
      </c>
      <c r="I199" s="88">
        <f t="shared" si="115"/>
        <v>0</v>
      </c>
      <c r="J199" s="88">
        <f t="shared" si="115"/>
        <v>0</v>
      </c>
      <c r="K199" s="92">
        <f t="shared" si="115"/>
        <v>0</v>
      </c>
      <c r="L199" s="93">
        <f t="shared" si="115"/>
        <v>0</v>
      </c>
      <c r="M199" s="88">
        <f t="shared" si="115"/>
        <v>0</v>
      </c>
      <c r="N199" s="88">
        <f t="shared" si="115"/>
        <v>0</v>
      </c>
      <c r="O199" s="88">
        <f t="shared" si="115"/>
        <v>0</v>
      </c>
      <c r="P199" s="88">
        <f t="shared" si="115"/>
        <v>0</v>
      </c>
      <c r="Q199" s="88">
        <f t="shared" si="111"/>
        <v>0</v>
      </c>
      <c r="R199" s="88">
        <f t="shared" si="114"/>
        <v>0</v>
      </c>
      <c r="S199" s="88">
        <f t="shared" si="114"/>
        <v>0</v>
      </c>
      <c r="T199" s="88">
        <f t="shared" si="114"/>
        <v>0</v>
      </c>
      <c r="W199" s="3"/>
    </row>
    <row r="200" spans="2:23" ht="20.100000000000001" hidden="1" customHeight="1">
      <c r="B200" s="71" t="str">
        <f t="shared" si="109"/>
        <v/>
      </c>
      <c r="C200" s="88">
        <f t="shared" si="115"/>
        <v>0</v>
      </c>
      <c r="D200" s="88">
        <f t="shared" si="115"/>
        <v>0</v>
      </c>
      <c r="E200" s="88">
        <f t="shared" si="115"/>
        <v>0</v>
      </c>
      <c r="F200" s="88">
        <f t="shared" si="115"/>
        <v>0</v>
      </c>
      <c r="G200" s="88">
        <f t="shared" si="115"/>
        <v>0</v>
      </c>
      <c r="H200" s="88">
        <f t="shared" si="115"/>
        <v>0</v>
      </c>
      <c r="I200" s="88">
        <f t="shared" si="115"/>
        <v>0</v>
      </c>
      <c r="J200" s="88">
        <f t="shared" si="115"/>
        <v>0</v>
      </c>
      <c r="K200" s="92">
        <f t="shared" si="115"/>
        <v>0</v>
      </c>
      <c r="L200" s="93">
        <f t="shared" si="115"/>
        <v>0</v>
      </c>
      <c r="M200" s="88">
        <f t="shared" si="115"/>
        <v>0</v>
      </c>
      <c r="N200" s="88">
        <f t="shared" si="115"/>
        <v>0</v>
      </c>
      <c r="O200" s="88">
        <f t="shared" si="115"/>
        <v>0</v>
      </c>
      <c r="P200" s="88">
        <f t="shared" si="115"/>
        <v>0</v>
      </c>
      <c r="Q200" s="88">
        <f t="shared" si="111"/>
        <v>0</v>
      </c>
      <c r="R200" s="88">
        <f t="shared" si="114"/>
        <v>0</v>
      </c>
      <c r="S200" s="88">
        <f t="shared" si="114"/>
        <v>0</v>
      </c>
      <c r="T200" s="88">
        <f t="shared" si="114"/>
        <v>0</v>
      </c>
      <c r="W200" s="3"/>
    </row>
    <row r="201" spans="2:23" ht="20.100000000000001" hidden="1" customHeight="1">
      <c r="B201" s="82" t="s">
        <v>251</v>
      </c>
      <c r="C201" s="90">
        <f ca="1">SUM(C181:C200)</f>
        <v>174946.38050200071</v>
      </c>
      <c r="D201" s="90">
        <f t="shared" ref="D201:M201" ca="1" si="116">SUM(D181:D200)</f>
        <v>8029.0287377228069</v>
      </c>
      <c r="E201" s="90">
        <f t="shared" ca="1" si="116"/>
        <v>87094.701103431551</v>
      </c>
      <c r="F201" s="90">
        <f t="shared" ca="1" si="116"/>
        <v>17463.708015035772</v>
      </c>
      <c r="G201" s="90">
        <f t="shared" ca="1" si="116"/>
        <v>0</v>
      </c>
      <c r="H201" s="90">
        <f t="shared" ca="1" si="116"/>
        <v>0</v>
      </c>
      <c r="I201" s="90">
        <f t="shared" ca="1" si="116"/>
        <v>73646.271371407784</v>
      </c>
      <c r="J201" s="90">
        <f t="shared" ca="1" si="116"/>
        <v>361180.08972959867</v>
      </c>
      <c r="K201" s="149">
        <f t="shared" ca="1" si="116"/>
        <v>287533.81835819088</v>
      </c>
      <c r="L201" s="150">
        <f t="shared" ca="1" si="116"/>
        <v>104967.82830120041</v>
      </c>
      <c r="M201" s="90">
        <f t="shared" ca="1" si="116"/>
        <v>8029.0287377228069</v>
      </c>
      <c r="N201" s="90">
        <f t="shared" ref="N201:T201" ca="1" si="117">SUM(N181:N200)</f>
        <v>26128.410331029467</v>
      </c>
      <c r="O201" s="90">
        <f ca="1">SUM(O181:O200)</f>
        <v>26195.562022553655</v>
      </c>
      <c r="P201" s="90">
        <f t="shared" ca="1" si="117"/>
        <v>0</v>
      </c>
      <c r="Q201" s="90">
        <f>SUM(Q181:Q200)</f>
        <v>0</v>
      </c>
      <c r="R201" s="90">
        <f t="shared" ca="1" si="117"/>
        <v>73646.271371407784</v>
      </c>
      <c r="S201" s="90">
        <f t="shared" ca="1" si="117"/>
        <v>238967.10076391412</v>
      </c>
      <c r="T201" s="90">
        <f t="shared" ca="1" si="117"/>
        <v>165320.82939250633</v>
      </c>
      <c r="W201" s="3"/>
    </row>
    <row r="202" spans="2:23" ht="20.100000000000001" hidden="1" customHeight="1">
      <c r="B202" s="82" t="s">
        <v>289</v>
      </c>
      <c r="C202" s="90">
        <f>SUM(C15:C34)</f>
        <v>200</v>
      </c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W202" s="167" t="s">
        <v>226</v>
      </c>
    </row>
    <row r="203" spans="2:23" ht="20.100000000000001" hidden="1" customHeight="1">
      <c r="B203" s="129" t="s">
        <v>252</v>
      </c>
      <c r="C203" s="130">
        <f ca="1">IF(ISERROR(C$201/$C$202),0,C$201/$C$202)</f>
        <v>874.73190251000358</v>
      </c>
      <c r="D203" s="130">
        <f t="shared" ref="D203:K203" ca="1" si="118">IF(ISERROR(D$201/$C$202),0,D$201/$C$202)</f>
        <v>40.145143688614034</v>
      </c>
      <c r="E203" s="130">
        <f t="shared" ca="1" si="118"/>
        <v>435.47350551715778</v>
      </c>
      <c r="F203" s="130">
        <f t="shared" ca="1" si="118"/>
        <v>87.318540075178859</v>
      </c>
      <c r="G203" s="130">
        <f t="shared" ca="1" si="118"/>
        <v>0</v>
      </c>
      <c r="H203" s="130">
        <f t="shared" ca="1" si="118"/>
        <v>0</v>
      </c>
      <c r="I203" s="130">
        <f t="shared" ca="1" si="118"/>
        <v>368.23135685703892</v>
      </c>
      <c r="J203" s="130">
        <f t="shared" ca="1" si="118"/>
        <v>1805.9004486479932</v>
      </c>
      <c r="K203" s="130">
        <f t="shared" ca="1" si="118"/>
        <v>1437.6690917909543</v>
      </c>
      <c r="L203" s="185">
        <f t="shared" ref="L203:T203" ca="1" si="119">IF(ISERROR(L$201/$C$10),0,L$201/$C$10)</f>
        <v>0</v>
      </c>
      <c r="M203" s="186">
        <f t="shared" ca="1" si="119"/>
        <v>0</v>
      </c>
      <c r="N203" s="186">
        <f t="shared" ca="1" si="119"/>
        <v>0</v>
      </c>
      <c r="O203" s="186">
        <f t="shared" ca="1" si="119"/>
        <v>0</v>
      </c>
      <c r="P203" s="186">
        <f t="shared" ca="1" si="119"/>
        <v>0</v>
      </c>
      <c r="Q203" s="186">
        <f t="shared" si="119"/>
        <v>0</v>
      </c>
      <c r="R203" s="186">
        <f t="shared" ca="1" si="119"/>
        <v>0</v>
      </c>
      <c r="S203" s="186">
        <f t="shared" ca="1" si="119"/>
        <v>0</v>
      </c>
      <c r="T203" s="186">
        <f t="shared" ca="1" si="119"/>
        <v>0</v>
      </c>
      <c r="W203" s="3"/>
    </row>
    <row r="204" spans="2:23" ht="20.100000000000001" hidden="1" customHeight="1">
      <c r="B204" s="73" t="s">
        <v>205</v>
      </c>
      <c r="W204" s="3"/>
    </row>
    <row r="205" spans="2:23" ht="20.100000000000001" hidden="1" customHeight="1">
      <c r="B205" s="129" t="s">
        <v>241</v>
      </c>
      <c r="C205" s="130">
        <f ca="1">IF(ISERROR(C$201/$W$207),0,C$201/$W$207)</f>
        <v>174.94638050200072</v>
      </c>
      <c r="D205" s="130">
        <f t="shared" ref="D205:T205" ca="1" si="120">IF(ISERROR(D$201/$W$207),0,D$201/$W$207)</f>
        <v>8.0290287377228076</v>
      </c>
      <c r="E205" s="130">
        <f t="shared" ca="1" si="120"/>
        <v>87.094701103431547</v>
      </c>
      <c r="F205" s="130">
        <f t="shared" ca="1" si="120"/>
        <v>17.463708015035774</v>
      </c>
      <c r="G205" s="130">
        <f t="shared" ca="1" si="120"/>
        <v>0</v>
      </c>
      <c r="H205" s="130">
        <f t="shared" ca="1" si="120"/>
        <v>0</v>
      </c>
      <c r="I205" s="130">
        <f t="shared" ca="1" si="120"/>
        <v>73.646271371407778</v>
      </c>
      <c r="J205" s="130">
        <f t="shared" ca="1" si="120"/>
        <v>361.18008972959865</v>
      </c>
      <c r="K205" s="130">
        <f t="shared" ca="1" si="120"/>
        <v>287.5338183581909</v>
      </c>
      <c r="L205" s="185">
        <f t="shared" ca="1" si="120"/>
        <v>104.96782830120041</v>
      </c>
      <c r="M205" s="186">
        <f t="shared" ca="1" si="120"/>
        <v>8.0290287377228076</v>
      </c>
      <c r="N205" s="186">
        <f t="shared" ca="1" si="120"/>
        <v>26.128410331029468</v>
      </c>
      <c r="O205" s="186">
        <f t="shared" ca="1" si="120"/>
        <v>26.195562022553656</v>
      </c>
      <c r="P205" s="186">
        <f t="shared" ca="1" si="120"/>
        <v>0</v>
      </c>
      <c r="Q205" s="187">
        <f t="shared" si="120"/>
        <v>0</v>
      </c>
      <c r="R205" s="187">
        <f t="shared" ca="1" si="120"/>
        <v>73.646271371407778</v>
      </c>
      <c r="S205" s="186">
        <f t="shared" ca="1" si="120"/>
        <v>238.96710076391412</v>
      </c>
      <c r="T205" s="186">
        <f t="shared" ca="1" si="120"/>
        <v>165.32082939250634</v>
      </c>
      <c r="W205" s="5"/>
    </row>
    <row r="206" spans="2:23" ht="20.100000000000001" hidden="1" customHeight="1">
      <c r="B206" s="3" t="s">
        <v>243</v>
      </c>
      <c r="L206" s="3" t="s">
        <v>246</v>
      </c>
      <c r="W206" s="3" t="s">
        <v>242</v>
      </c>
    </row>
    <row r="207" spans="2:23" ht="20.100000000000001" hidden="1" customHeight="1">
      <c r="L207" s="168" t="s">
        <v>249</v>
      </c>
      <c r="W207" s="188">
        <v>1000</v>
      </c>
    </row>
  </sheetData>
  <sheetProtection algorithmName="SHA-512" hashValue="FLb9O7U0XzHIEjHcJJsFF6UoThEcS546yV4Gi+GzD10yD5ZqBMbDN2yky5BMvZcaUdpI/GW3b5zrSiYEBhVVyA==" saltValue="tE0FdJ2cXxFBxOroaV3uag==" spinCount="100000" sheet="1" objects="1" formatCells="0" formatColumns="0" formatRows="0" insertColumns="0" insertRows="0" deleteColumns="0" deleteRows="0" selectLockedCells="1" sort="0"/>
  <mergeCells count="56">
    <mergeCell ref="Z93:AB93"/>
    <mergeCell ref="Z90:AA90"/>
    <mergeCell ref="AB90:AB91"/>
    <mergeCell ref="A138:A157"/>
    <mergeCell ref="A158:A177"/>
    <mergeCell ref="Z94:AE94"/>
    <mergeCell ref="A95:A114"/>
    <mergeCell ref="Z95:AD95"/>
    <mergeCell ref="X96:Y97"/>
    <mergeCell ref="Z96:AA96"/>
    <mergeCell ref="Z97:AA97"/>
    <mergeCell ref="AC90:AE90"/>
    <mergeCell ref="Z91:AA91"/>
    <mergeCell ref="AC91:AE91"/>
    <mergeCell ref="X92:Y93"/>
    <mergeCell ref="A118:A137"/>
    <mergeCell ref="Z92:AB92"/>
    <mergeCell ref="A55:A74"/>
    <mergeCell ref="A75:A94"/>
    <mergeCell ref="Y90:Y91"/>
    <mergeCell ref="X94:Y95"/>
    <mergeCell ref="J37:K37"/>
    <mergeCell ref="J38:K38"/>
    <mergeCell ref="B41:N41"/>
    <mergeCell ref="B43:F43"/>
    <mergeCell ref="B44:E44"/>
    <mergeCell ref="C47:D47"/>
    <mergeCell ref="E47:F47"/>
    <mergeCell ref="C48:D48"/>
    <mergeCell ref="E48:F48"/>
    <mergeCell ref="B51:N51"/>
    <mergeCell ref="Q13:Q14"/>
    <mergeCell ref="R13:R14"/>
    <mergeCell ref="B37:B38"/>
    <mergeCell ref="C37:C38"/>
    <mergeCell ref="D37:D38"/>
    <mergeCell ref="E37:E38"/>
    <mergeCell ref="F37:F38"/>
    <mergeCell ref="G37:G38"/>
    <mergeCell ref="H37:H38"/>
    <mergeCell ref="I37:I38"/>
    <mergeCell ref="M10:N10"/>
    <mergeCell ref="B13:B14"/>
    <mergeCell ref="C13:E13"/>
    <mergeCell ref="F13:F14"/>
    <mergeCell ref="G13:G14"/>
    <mergeCell ref="N13:N14"/>
    <mergeCell ref="C5:N5"/>
    <mergeCell ref="C7:N7"/>
    <mergeCell ref="C8:E9"/>
    <mergeCell ref="F8:F9"/>
    <mergeCell ref="G8:G9"/>
    <mergeCell ref="M9:N9"/>
    <mergeCell ref="C6:G6"/>
    <mergeCell ref="H6:I6"/>
    <mergeCell ref="J6:N6"/>
  </mergeCells>
  <phoneticPr fontId="2"/>
  <conditionalFormatting sqref="B16:N34">
    <cfRule type="expression" dxfId="3" priority="1">
      <formula>$C$7=Rng_YoutoSu_1</formula>
    </cfRule>
  </conditionalFormatting>
  <conditionalFormatting sqref="C10:E10">
    <cfRule type="expression" dxfId="2" priority="3">
      <formula>$C$7=Rng_YoutoSu_1</formula>
    </cfRule>
  </conditionalFormatting>
  <conditionalFormatting sqref="L15:L34">
    <cfRule type="expression" dxfId="1" priority="2">
      <formula>$R$7=1</formula>
    </cfRule>
  </conditionalFormatting>
  <conditionalFormatting sqref="N15:N34">
    <cfRule type="expression" dxfId="0" priority="5">
      <formula>$M15=Rng_Umu_Nashi</formula>
    </cfRule>
  </conditionalFormatting>
  <dataValidations count="5">
    <dataValidation type="list" allowBlank="1" showInputMessage="1" showErrorMessage="1" sqref="C7:N7" xr:uid="{C95CE3D1-6527-4BAC-AC63-98C84247B7BE}">
      <formula1>List_YoutoSu</formula1>
    </dataValidation>
    <dataValidation type="custom" allowBlank="1" showInputMessage="1" showErrorMessage="1" errorTitle="入力エラー" error="入力時は、PV「あり」を選択して下さい。" sqref="N15" xr:uid="{59F9002F-23DE-4EF5-94D2-0F977E21EAD6}">
      <formula1>$M15&lt;&gt;Rng_Umu_Nashi</formula1>
    </dataValidation>
    <dataValidation type="list" allowBlank="1" showInputMessage="1" showErrorMessage="1" errorTitle="選択エラー" error="プルダウンから選択して下さい」。" sqref="M10 M15" xr:uid="{B767D593-73FD-4F93-AEA8-332A47A0265F}">
      <formula1>List_Umu</formula1>
    </dataValidation>
    <dataValidation type="list" allowBlank="1" showInputMessage="1" showErrorMessage="1" sqref="B15:B34" xr:uid="{6FFA64A9-2FC2-4BCB-B2AD-D3565AE76814}">
      <formula1>List_Calc_Bldg_Yoto</formula1>
    </dataValidation>
    <dataValidation type="custom" allowBlank="1" showInputMessage="1" showErrorMessage="1" sqref="C16:N34" xr:uid="{1C2CA9E0-76F0-4D33-8D44-F9CFF8CF033D}">
      <formula1>$C$7&lt;&gt;"単一用途"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71" fitToHeight="0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X211"/>
  <sheetViews>
    <sheetView workbookViewId="0">
      <pane ySplit="3" topLeftCell="A4" activePane="bottomLeft" state="frozen"/>
      <selection activeCell="G137" sqref="G137"/>
      <selection pane="bottomLeft" activeCell="D178" sqref="D178"/>
    </sheetView>
  </sheetViews>
  <sheetFormatPr defaultRowHeight="11.25"/>
  <cols>
    <col min="1" max="1" width="9" style="2"/>
    <col min="2" max="2" width="10.5" style="2" customWidth="1"/>
    <col min="3" max="3" width="15.375" style="2" customWidth="1"/>
    <col min="4" max="16384" width="9" style="2"/>
  </cols>
  <sheetData>
    <row r="1" spans="1:24" ht="15" customHeight="1">
      <c r="A1" s="112" t="s">
        <v>60</v>
      </c>
      <c r="C1" s="114" t="s">
        <v>199</v>
      </c>
      <c r="E1" s="6"/>
      <c r="F1" s="6"/>
      <c r="G1" s="6"/>
      <c r="H1" s="6"/>
      <c r="I1" s="6"/>
      <c r="J1" s="162" t="s">
        <v>208</v>
      </c>
    </row>
    <row r="2" spans="1:24" ht="17.25" customHeight="1">
      <c r="C2" s="2" t="s">
        <v>196</v>
      </c>
      <c r="D2" s="113" t="s">
        <v>168</v>
      </c>
      <c r="E2" s="29"/>
      <c r="F2" s="29"/>
      <c r="G2" s="29"/>
      <c r="H2" s="29"/>
      <c r="I2" s="29"/>
      <c r="J2" s="29"/>
      <c r="K2" s="47" t="s">
        <v>139</v>
      </c>
      <c r="L2" s="48"/>
      <c r="M2" s="48"/>
      <c r="N2" s="48"/>
      <c r="O2" s="48"/>
      <c r="P2" s="48"/>
      <c r="Q2" s="48"/>
      <c r="R2" s="49" t="s">
        <v>140</v>
      </c>
      <c r="S2" s="50"/>
      <c r="T2" s="50"/>
      <c r="U2" s="50"/>
      <c r="V2" s="50"/>
      <c r="W2" s="50"/>
      <c r="X2" s="50"/>
    </row>
    <row r="3" spans="1:24">
      <c r="A3" s="2" t="s">
        <v>137</v>
      </c>
      <c r="B3" s="2" t="s">
        <v>138</v>
      </c>
      <c r="C3" s="2" t="s">
        <v>46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14</v>
      </c>
      <c r="I3" s="2" t="s">
        <v>13</v>
      </c>
      <c r="J3" s="2" t="s">
        <v>0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14</v>
      </c>
      <c r="P3" s="2" t="s">
        <v>13</v>
      </c>
      <c r="Q3" s="2" t="s">
        <v>0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14</v>
      </c>
      <c r="W3" s="2" t="s">
        <v>13</v>
      </c>
      <c r="X3" s="2" t="s">
        <v>0</v>
      </c>
    </row>
    <row r="4" spans="1:24">
      <c r="A4" s="2">
        <v>1</v>
      </c>
      <c r="B4" s="2" t="s">
        <v>111</v>
      </c>
    </row>
    <row r="5" spans="1:24">
      <c r="A5" s="2">
        <v>1</v>
      </c>
      <c r="B5" s="2" t="s">
        <v>112</v>
      </c>
    </row>
    <row r="6" spans="1:24">
      <c r="A6" s="2">
        <v>1</v>
      </c>
      <c r="B6" s="2" t="s">
        <v>113</v>
      </c>
    </row>
    <row r="7" spans="1:24">
      <c r="A7" s="2">
        <v>1</v>
      </c>
      <c r="B7" s="2" t="s">
        <v>114</v>
      </c>
    </row>
    <row r="8" spans="1:24">
      <c r="A8" s="2">
        <v>1</v>
      </c>
      <c r="B8" s="2" t="s">
        <v>115</v>
      </c>
    </row>
    <row r="9" spans="1:24">
      <c r="A9" s="2">
        <v>1</v>
      </c>
      <c r="B9" s="2" t="s">
        <v>116</v>
      </c>
      <c r="K9" s="27"/>
    </row>
    <row r="10" spans="1:24">
      <c r="A10" s="2">
        <v>1</v>
      </c>
      <c r="B10" s="2" t="s">
        <v>117</v>
      </c>
    </row>
    <row r="11" spans="1:24">
      <c r="A11" s="2">
        <v>1</v>
      </c>
      <c r="B11" s="2" t="s">
        <v>118</v>
      </c>
    </row>
    <row r="12" spans="1:24">
      <c r="A12" s="2">
        <v>1</v>
      </c>
      <c r="B12" s="2" t="s">
        <v>119</v>
      </c>
    </row>
    <row r="13" spans="1:24">
      <c r="A13" s="2">
        <v>1</v>
      </c>
      <c r="B13" s="2" t="s">
        <v>120</v>
      </c>
    </row>
    <row r="14" spans="1:24">
      <c r="A14" s="2">
        <v>1</v>
      </c>
      <c r="B14" s="2" t="s">
        <v>121</v>
      </c>
    </row>
    <row r="15" spans="1:24">
      <c r="A15" s="2">
        <v>1</v>
      </c>
      <c r="B15" s="2" t="s">
        <v>122</v>
      </c>
    </row>
    <row r="16" spans="1:24">
      <c r="A16" s="2">
        <v>1</v>
      </c>
      <c r="B16" s="2" t="s">
        <v>123</v>
      </c>
    </row>
    <row r="17" spans="1:11">
      <c r="A17" s="2">
        <v>1</v>
      </c>
      <c r="B17" s="2" t="s">
        <v>124</v>
      </c>
      <c r="K17" s="27"/>
    </row>
    <row r="18" spans="1:11">
      <c r="A18" s="2">
        <v>1</v>
      </c>
      <c r="B18" s="2" t="s">
        <v>125</v>
      </c>
    </row>
    <row r="19" spans="1:11">
      <c r="A19" s="2">
        <v>1</v>
      </c>
      <c r="B19" s="2" t="s">
        <v>126</v>
      </c>
    </row>
    <row r="20" spans="1:11">
      <c r="A20" s="2">
        <v>1</v>
      </c>
      <c r="B20" s="2" t="s">
        <v>127</v>
      </c>
    </row>
    <row r="21" spans="1:11">
      <c r="A21" s="2">
        <v>1</v>
      </c>
      <c r="B21" s="2" t="s">
        <v>128</v>
      </c>
    </row>
    <row r="22" spans="1:11">
      <c r="A22" s="2">
        <v>1</v>
      </c>
      <c r="B22" s="2" t="s">
        <v>129</v>
      </c>
    </row>
    <row r="23" spans="1:11">
      <c r="A23" s="2">
        <v>1</v>
      </c>
      <c r="B23" s="2" t="s">
        <v>130</v>
      </c>
    </row>
    <row r="24" spans="1:11">
      <c r="A24" s="2">
        <v>1</v>
      </c>
      <c r="B24" s="2" t="s">
        <v>131</v>
      </c>
    </row>
    <row r="25" spans="1:11">
      <c r="A25" s="2">
        <v>1</v>
      </c>
      <c r="B25" s="2" t="s">
        <v>132</v>
      </c>
      <c r="K25" s="27"/>
    </row>
    <row r="26" spans="1:11">
      <c r="A26" s="2">
        <v>1</v>
      </c>
      <c r="B26" s="2" t="s">
        <v>133</v>
      </c>
    </row>
    <row r="27" spans="1:11">
      <c r="A27" s="2">
        <v>1</v>
      </c>
      <c r="B27" s="2" t="s">
        <v>134</v>
      </c>
    </row>
    <row r="28" spans="1:11">
      <c r="A28" s="2">
        <v>1</v>
      </c>
      <c r="B28" s="2" t="s">
        <v>135</v>
      </c>
    </row>
    <row r="29" spans="1:11">
      <c r="A29" s="2">
        <v>1</v>
      </c>
      <c r="B29" s="2" t="s">
        <v>136</v>
      </c>
    </row>
    <row r="30" spans="1:11">
      <c r="A30" s="2">
        <v>2</v>
      </c>
      <c r="B30" s="2" t="s">
        <v>111</v>
      </c>
    </row>
    <row r="31" spans="1:11">
      <c r="A31" s="2">
        <v>2</v>
      </c>
      <c r="B31" s="2" t="s">
        <v>112</v>
      </c>
    </row>
    <row r="32" spans="1:11">
      <c r="A32" s="2">
        <v>2</v>
      </c>
      <c r="B32" s="2" t="s">
        <v>113</v>
      </c>
    </row>
    <row r="33" spans="1:11">
      <c r="A33" s="2">
        <v>2</v>
      </c>
      <c r="B33" s="2" t="s">
        <v>114</v>
      </c>
      <c r="K33" s="27"/>
    </row>
    <row r="34" spans="1:11">
      <c r="A34" s="2">
        <v>2</v>
      </c>
      <c r="B34" s="2" t="s">
        <v>115</v>
      </c>
    </row>
    <row r="35" spans="1:11">
      <c r="A35" s="2">
        <v>2</v>
      </c>
      <c r="B35" s="2" t="s">
        <v>116</v>
      </c>
    </row>
    <row r="36" spans="1:11">
      <c r="A36" s="2">
        <v>2</v>
      </c>
      <c r="B36" s="2" t="s">
        <v>117</v>
      </c>
    </row>
    <row r="37" spans="1:11">
      <c r="A37" s="2">
        <v>2</v>
      </c>
      <c r="B37" s="2" t="s">
        <v>118</v>
      </c>
    </row>
    <row r="38" spans="1:11">
      <c r="A38" s="2">
        <v>2</v>
      </c>
      <c r="B38" s="2" t="s">
        <v>119</v>
      </c>
    </row>
    <row r="39" spans="1:11">
      <c r="A39" s="2">
        <v>2</v>
      </c>
      <c r="B39" s="2" t="s">
        <v>120</v>
      </c>
    </row>
    <row r="40" spans="1:11">
      <c r="A40" s="2">
        <v>2</v>
      </c>
      <c r="B40" s="2" t="s">
        <v>121</v>
      </c>
    </row>
    <row r="41" spans="1:11">
      <c r="A41" s="2">
        <v>2</v>
      </c>
      <c r="B41" s="2" t="s">
        <v>122</v>
      </c>
      <c r="K41" s="27"/>
    </row>
    <row r="42" spans="1:11">
      <c r="A42" s="2">
        <v>2</v>
      </c>
      <c r="B42" s="2" t="s">
        <v>123</v>
      </c>
    </row>
    <row r="43" spans="1:11">
      <c r="A43" s="2">
        <v>2</v>
      </c>
      <c r="B43" s="2" t="s">
        <v>124</v>
      </c>
    </row>
    <row r="44" spans="1:11">
      <c r="A44" s="2">
        <v>2</v>
      </c>
      <c r="B44" s="2" t="s">
        <v>125</v>
      </c>
    </row>
    <row r="45" spans="1:11">
      <c r="A45" s="2">
        <v>2</v>
      </c>
      <c r="B45" s="2" t="s">
        <v>126</v>
      </c>
    </row>
    <row r="46" spans="1:11">
      <c r="A46" s="2">
        <v>2</v>
      </c>
      <c r="B46" s="2" t="s">
        <v>127</v>
      </c>
    </row>
    <row r="47" spans="1:11">
      <c r="A47" s="2">
        <v>2</v>
      </c>
      <c r="B47" s="2" t="s">
        <v>128</v>
      </c>
    </row>
    <row r="48" spans="1:11">
      <c r="A48" s="2">
        <v>2</v>
      </c>
      <c r="B48" s="2" t="s">
        <v>129</v>
      </c>
    </row>
    <row r="49" spans="1:11">
      <c r="A49" s="2">
        <v>2</v>
      </c>
      <c r="B49" s="2" t="s">
        <v>130</v>
      </c>
      <c r="K49" s="27"/>
    </row>
    <row r="50" spans="1:11">
      <c r="A50" s="2">
        <v>2</v>
      </c>
      <c r="B50" s="2" t="s">
        <v>131</v>
      </c>
    </row>
    <row r="51" spans="1:11">
      <c r="A51" s="2">
        <v>2</v>
      </c>
      <c r="B51" s="2" t="s">
        <v>132</v>
      </c>
    </row>
    <row r="52" spans="1:11">
      <c r="A52" s="2">
        <v>2</v>
      </c>
      <c r="B52" s="2" t="s">
        <v>133</v>
      </c>
    </row>
    <row r="53" spans="1:11">
      <c r="A53" s="2">
        <v>2</v>
      </c>
      <c r="B53" s="2" t="s">
        <v>134</v>
      </c>
    </row>
    <row r="54" spans="1:11">
      <c r="A54" s="2">
        <v>2</v>
      </c>
      <c r="B54" s="2" t="s">
        <v>135</v>
      </c>
    </row>
    <row r="55" spans="1:11">
      <c r="A55" s="2">
        <v>2</v>
      </c>
      <c r="B55" s="2" t="s">
        <v>136</v>
      </c>
    </row>
    <row r="56" spans="1:11">
      <c r="A56" s="2">
        <v>3</v>
      </c>
      <c r="B56" s="2" t="s">
        <v>111</v>
      </c>
    </row>
    <row r="57" spans="1:11">
      <c r="A57" s="2">
        <v>3</v>
      </c>
      <c r="B57" s="2" t="s">
        <v>112</v>
      </c>
      <c r="K57" s="27"/>
    </row>
    <row r="58" spans="1:11">
      <c r="A58" s="2">
        <v>3</v>
      </c>
      <c r="B58" s="2" t="s">
        <v>113</v>
      </c>
    </row>
    <row r="59" spans="1:11">
      <c r="A59" s="2">
        <v>3</v>
      </c>
      <c r="B59" s="2" t="s">
        <v>114</v>
      </c>
    </row>
    <row r="60" spans="1:11">
      <c r="A60" s="2">
        <v>3</v>
      </c>
      <c r="B60" s="2" t="s">
        <v>115</v>
      </c>
    </row>
    <row r="61" spans="1:11">
      <c r="A61" s="2">
        <v>3</v>
      </c>
      <c r="B61" s="2" t="s">
        <v>116</v>
      </c>
    </row>
    <row r="62" spans="1:11">
      <c r="A62" s="2">
        <v>3</v>
      </c>
      <c r="B62" s="2" t="s">
        <v>117</v>
      </c>
    </row>
    <row r="63" spans="1:11">
      <c r="A63" s="2">
        <v>3</v>
      </c>
      <c r="B63" s="2" t="s">
        <v>118</v>
      </c>
    </row>
    <row r="64" spans="1:11">
      <c r="A64" s="2">
        <v>3</v>
      </c>
      <c r="B64" s="2" t="s">
        <v>119</v>
      </c>
    </row>
    <row r="65" spans="1:11">
      <c r="A65" s="2">
        <v>3</v>
      </c>
      <c r="B65" s="2" t="s">
        <v>120</v>
      </c>
      <c r="K65" s="27"/>
    </row>
    <row r="66" spans="1:11">
      <c r="A66" s="2">
        <v>3</v>
      </c>
      <c r="B66" s="2" t="s">
        <v>121</v>
      </c>
    </row>
    <row r="67" spans="1:11">
      <c r="A67" s="2">
        <v>3</v>
      </c>
      <c r="B67" s="2" t="s">
        <v>122</v>
      </c>
    </row>
    <row r="68" spans="1:11">
      <c r="A68" s="2">
        <v>3</v>
      </c>
      <c r="B68" s="2" t="s">
        <v>123</v>
      </c>
    </row>
    <row r="69" spans="1:11">
      <c r="A69" s="2">
        <v>3</v>
      </c>
      <c r="B69" s="2" t="s">
        <v>124</v>
      </c>
    </row>
    <row r="70" spans="1:11">
      <c r="A70" s="2">
        <v>3</v>
      </c>
      <c r="B70" s="2" t="s">
        <v>125</v>
      </c>
    </row>
    <row r="71" spans="1:11">
      <c r="A71" s="2">
        <v>3</v>
      </c>
      <c r="B71" s="2" t="s">
        <v>126</v>
      </c>
    </row>
    <row r="72" spans="1:11">
      <c r="A72" s="2">
        <v>3</v>
      </c>
      <c r="B72" s="2" t="s">
        <v>127</v>
      </c>
    </row>
    <row r="73" spans="1:11">
      <c r="A73" s="2">
        <v>3</v>
      </c>
      <c r="B73" s="2" t="s">
        <v>128</v>
      </c>
      <c r="K73" s="27"/>
    </row>
    <row r="74" spans="1:11">
      <c r="A74" s="2">
        <v>3</v>
      </c>
      <c r="B74" s="2" t="s">
        <v>129</v>
      </c>
    </row>
    <row r="75" spans="1:11">
      <c r="A75" s="2">
        <v>3</v>
      </c>
      <c r="B75" s="2" t="s">
        <v>130</v>
      </c>
    </row>
    <row r="76" spans="1:11">
      <c r="A76" s="2">
        <v>3</v>
      </c>
      <c r="B76" s="2" t="s">
        <v>131</v>
      </c>
    </row>
    <row r="77" spans="1:11">
      <c r="A77" s="2">
        <v>3</v>
      </c>
      <c r="B77" s="2" t="s">
        <v>132</v>
      </c>
    </row>
    <row r="78" spans="1:11">
      <c r="A78" s="2">
        <v>3</v>
      </c>
      <c r="B78" s="2" t="s">
        <v>133</v>
      </c>
    </row>
    <row r="79" spans="1:11">
      <c r="A79" s="2">
        <v>3</v>
      </c>
      <c r="B79" s="2" t="s">
        <v>134</v>
      </c>
    </row>
    <row r="80" spans="1:11">
      <c r="A80" s="2">
        <v>3</v>
      </c>
      <c r="B80" s="2" t="s">
        <v>135</v>
      </c>
    </row>
    <row r="81" spans="1:11">
      <c r="A81" s="2">
        <v>3</v>
      </c>
      <c r="B81" s="2" t="s">
        <v>136</v>
      </c>
      <c r="K81" s="27"/>
    </row>
    <row r="82" spans="1:11">
      <c r="A82" s="2">
        <v>4</v>
      </c>
      <c r="B82" s="2" t="s">
        <v>111</v>
      </c>
    </row>
    <row r="83" spans="1:11">
      <c r="A83" s="2">
        <v>4</v>
      </c>
      <c r="B83" s="2" t="s">
        <v>112</v>
      </c>
    </row>
    <row r="84" spans="1:11">
      <c r="A84" s="2">
        <v>4</v>
      </c>
      <c r="B84" s="2" t="s">
        <v>113</v>
      </c>
    </row>
    <row r="85" spans="1:11">
      <c r="A85" s="2">
        <v>4</v>
      </c>
      <c r="B85" s="2" t="s">
        <v>114</v>
      </c>
    </row>
    <row r="86" spans="1:11">
      <c r="A86" s="2">
        <v>4</v>
      </c>
      <c r="B86" s="2" t="s">
        <v>115</v>
      </c>
    </row>
    <row r="87" spans="1:11">
      <c r="A87" s="2">
        <v>4</v>
      </c>
      <c r="B87" s="2" t="s">
        <v>116</v>
      </c>
    </row>
    <row r="88" spans="1:11">
      <c r="A88" s="2">
        <v>4</v>
      </c>
      <c r="B88" s="2" t="s">
        <v>117</v>
      </c>
    </row>
    <row r="89" spans="1:11">
      <c r="A89" s="2">
        <v>4</v>
      </c>
      <c r="B89" s="2" t="s">
        <v>118</v>
      </c>
      <c r="K89" s="27"/>
    </row>
    <row r="90" spans="1:11">
      <c r="A90" s="2">
        <v>4</v>
      </c>
      <c r="B90" s="2" t="s">
        <v>119</v>
      </c>
    </row>
    <row r="91" spans="1:11">
      <c r="A91" s="2">
        <v>4</v>
      </c>
      <c r="B91" s="2" t="s">
        <v>120</v>
      </c>
    </row>
    <row r="92" spans="1:11">
      <c r="A92" s="2">
        <v>4</v>
      </c>
      <c r="B92" s="2" t="s">
        <v>121</v>
      </c>
    </row>
    <row r="93" spans="1:11">
      <c r="A93" s="2">
        <v>4</v>
      </c>
      <c r="B93" s="2" t="s">
        <v>122</v>
      </c>
    </row>
    <row r="94" spans="1:11">
      <c r="A94" s="2">
        <v>4</v>
      </c>
      <c r="B94" s="2" t="s">
        <v>123</v>
      </c>
    </row>
    <row r="95" spans="1:11">
      <c r="A95" s="2">
        <v>4</v>
      </c>
      <c r="B95" s="2" t="s">
        <v>124</v>
      </c>
    </row>
    <row r="96" spans="1:11">
      <c r="A96" s="2">
        <v>4</v>
      </c>
      <c r="B96" s="2" t="s">
        <v>125</v>
      </c>
    </row>
    <row r="97" spans="1:2">
      <c r="A97" s="2">
        <v>4</v>
      </c>
      <c r="B97" s="2" t="s">
        <v>126</v>
      </c>
    </row>
    <row r="98" spans="1:2">
      <c r="A98" s="2">
        <v>4</v>
      </c>
      <c r="B98" s="2" t="s">
        <v>127</v>
      </c>
    </row>
    <row r="99" spans="1:2">
      <c r="A99" s="2">
        <v>4</v>
      </c>
      <c r="B99" s="2" t="s">
        <v>128</v>
      </c>
    </row>
    <row r="100" spans="1:2">
      <c r="A100" s="2">
        <v>4</v>
      </c>
      <c r="B100" s="2" t="s">
        <v>129</v>
      </c>
    </row>
    <row r="101" spans="1:2">
      <c r="A101" s="2">
        <v>4</v>
      </c>
      <c r="B101" s="2" t="s">
        <v>130</v>
      </c>
    </row>
    <row r="102" spans="1:2">
      <c r="A102" s="2">
        <v>4</v>
      </c>
      <c r="B102" s="2" t="s">
        <v>131</v>
      </c>
    </row>
    <row r="103" spans="1:2">
      <c r="A103" s="2">
        <v>4</v>
      </c>
      <c r="B103" s="2" t="s">
        <v>132</v>
      </c>
    </row>
    <row r="104" spans="1:2">
      <c r="A104" s="2">
        <v>4</v>
      </c>
      <c r="B104" s="2" t="s">
        <v>133</v>
      </c>
    </row>
    <row r="105" spans="1:2">
      <c r="A105" s="2">
        <v>4</v>
      </c>
      <c r="B105" s="2" t="s">
        <v>134</v>
      </c>
    </row>
    <row r="106" spans="1:2">
      <c r="A106" s="2">
        <v>4</v>
      </c>
      <c r="B106" s="2" t="s">
        <v>135</v>
      </c>
    </row>
    <row r="107" spans="1:2">
      <c r="A107" s="2">
        <v>4</v>
      </c>
      <c r="B107" s="2" t="s">
        <v>136</v>
      </c>
    </row>
    <row r="108" spans="1:2">
      <c r="A108" s="2">
        <v>5</v>
      </c>
      <c r="B108" s="2" t="s">
        <v>111</v>
      </c>
    </row>
    <row r="109" spans="1:2">
      <c r="A109" s="2">
        <v>5</v>
      </c>
      <c r="B109" s="2" t="s">
        <v>112</v>
      </c>
    </row>
    <row r="110" spans="1:2">
      <c r="A110" s="2">
        <v>5</v>
      </c>
      <c r="B110" s="2" t="s">
        <v>113</v>
      </c>
    </row>
    <row r="111" spans="1:2">
      <c r="A111" s="2">
        <v>5</v>
      </c>
      <c r="B111" s="2" t="s">
        <v>114</v>
      </c>
    </row>
    <row r="112" spans="1:2">
      <c r="A112" s="2">
        <v>5</v>
      </c>
      <c r="B112" s="2" t="s">
        <v>115</v>
      </c>
    </row>
    <row r="113" spans="1:2">
      <c r="A113" s="2">
        <v>5</v>
      </c>
      <c r="B113" s="2" t="s">
        <v>116</v>
      </c>
    </row>
    <row r="114" spans="1:2">
      <c r="A114" s="2">
        <v>5</v>
      </c>
      <c r="B114" s="2" t="s">
        <v>117</v>
      </c>
    </row>
    <row r="115" spans="1:2">
      <c r="A115" s="2">
        <v>5</v>
      </c>
      <c r="B115" s="2" t="s">
        <v>118</v>
      </c>
    </row>
    <row r="116" spans="1:2">
      <c r="A116" s="2">
        <v>5</v>
      </c>
      <c r="B116" s="2" t="s">
        <v>119</v>
      </c>
    </row>
    <row r="117" spans="1:2">
      <c r="A117" s="2">
        <v>5</v>
      </c>
      <c r="B117" s="2" t="s">
        <v>120</v>
      </c>
    </row>
    <row r="118" spans="1:2">
      <c r="A118" s="2">
        <v>5</v>
      </c>
      <c r="B118" s="2" t="s">
        <v>121</v>
      </c>
    </row>
    <row r="119" spans="1:2">
      <c r="A119" s="2">
        <v>5</v>
      </c>
      <c r="B119" s="2" t="s">
        <v>122</v>
      </c>
    </row>
    <row r="120" spans="1:2">
      <c r="A120" s="2">
        <v>5</v>
      </c>
      <c r="B120" s="2" t="s">
        <v>123</v>
      </c>
    </row>
    <row r="121" spans="1:2">
      <c r="A121" s="2">
        <v>5</v>
      </c>
      <c r="B121" s="2" t="s">
        <v>124</v>
      </c>
    </row>
    <row r="122" spans="1:2">
      <c r="A122" s="2">
        <v>5</v>
      </c>
      <c r="B122" s="2" t="s">
        <v>125</v>
      </c>
    </row>
    <row r="123" spans="1:2">
      <c r="A123" s="2">
        <v>5</v>
      </c>
      <c r="B123" s="2" t="s">
        <v>126</v>
      </c>
    </row>
    <row r="124" spans="1:2">
      <c r="A124" s="2">
        <v>5</v>
      </c>
      <c r="B124" s="2" t="s">
        <v>127</v>
      </c>
    </row>
    <row r="125" spans="1:2">
      <c r="A125" s="2">
        <v>5</v>
      </c>
      <c r="B125" s="2" t="s">
        <v>128</v>
      </c>
    </row>
    <row r="126" spans="1:2">
      <c r="A126" s="2">
        <v>5</v>
      </c>
      <c r="B126" s="2" t="s">
        <v>129</v>
      </c>
    </row>
    <row r="127" spans="1:2">
      <c r="A127" s="2">
        <v>5</v>
      </c>
      <c r="B127" s="2" t="s">
        <v>130</v>
      </c>
    </row>
    <row r="128" spans="1:2">
      <c r="A128" s="2">
        <v>5</v>
      </c>
      <c r="B128" s="2" t="s">
        <v>131</v>
      </c>
    </row>
    <row r="129" spans="1:19">
      <c r="A129" s="2">
        <v>5</v>
      </c>
      <c r="B129" s="2" t="s">
        <v>132</v>
      </c>
    </row>
    <row r="130" spans="1:19">
      <c r="A130" s="2">
        <v>5</v>
      </c>
      <c r="B130" s="2" t="s">
        <v>133</v>
      </c>
    </row>
    <row r="131" spans="1:19">
      <c r="A131" s="2">
        <v>5</v>
      </c>
      <c r="B131" s="2" t="s">
        <v>134</v>
      </c>
    </row>
    <row r="132" spans="1:19">
      <c r="A132" s="2">
        <v>5</v>
      </c>
      <c r="B132" s="2" t="s">
        <v>135</v>
      </c>
    </row>
    <row r="133" spans="1:19">
      <c r="A133" s="2">
        <v>5</v>
      </c>
      <c r="B133" s="2" t="s">
        <v>136</v>
      </c>
    </row>
    <row r="134" spans="1:19">
      <c r="A134" s="2">
        <v>6</v>
      </c>
      <c r="B134" s="2" t="s">
        <v>111</v>
      </c>
      <c r="C134" s="159">
        <v>1823.9594531344731</v>
      </c>
      <c r="D134" s="159">
        <v>874.73190251000358</v>
      </c>
      <c r="E134" s="159">
        <v>40.145143688614034</v>
      </c>
      <c r="F134" s="159">
        <v>435.47350551715778</v>
      </c>
      <c r="G134" s="159">
        <v>87.318540075178859</v>
      </c>
      <c r="H134" s="159">
        <v>18.059004486479932</v>
      </c>
      <c r="I134" s="159"/>
      <c r="J134" s="159">
        <v>368.23135685703892</v>
      </c>
      <c r="K134" s="159"/>
      <c r="L134" s="2">
        <v>3514</v>
      </c>
      <c r="S134" s="2">
        <v>1366</v>
      </c>
    </row>
    <row r="135" spans="1:19">
      <c r="A135" s="2">
        <v>6</v>
      </c>
      <c r="B135" s="2" t="s">
        <v>112</v>
      </c>
      <c r="C135" s="159">
        <v>2969.6896039822773</v>
      </c>
      <c r="D135" s="159">
        <v>1668.5124761894738</v>
      </c>
      <c r="E135" s="159">
        <v>74.505004156975815</v>
      </c>
      <c r="F135" s="159">
        <v>478.94206543816631</v>
      </c>
      <c r="G135" s="159">
        <v>603.13762220982733</v>
      </c>
      <c r="H135" s="159">
        <v>29.446209364245803</v>
      </c>
      <c r="I135" s="159"/>
      <c r="J135" s="159">
        <v>119.5237684301365</v>
      </c>
      <c r="K135" s="159"/>
      <c r="L135" s="2">
        <v>5622</v>
      </c>
      <c r="S135" s="2">
        <v>3420</v>
      </c>
    </row>
    <row r="136" spans="1:19">
      <c r="A136" s="2">
        <v>6</v>
      </c>
      <c r="B136" s="2" t="s">
        <v>113</v>
      </c>
      <c r="C136" s="159">
        <v>3119.7711558475271</v>
      </c>
      <c r="D136" s="159">
        <v>2120.5433901054316</v>
      </c>
      <c r="E136" s="159">
        <v>107.0079870235198</v>
      </c>
      <c r="F136" s="159">
        <v>541.85643795620501</v>
      </c>
      <c r="G136" s="159">
        <v>242.90026926196467</v>
      </c>
      <c r="H136" s="159">
        <v>30.88882332522304</v>
      </c>
      <c r="I136" s="159"/>
      <c r="J136" s="159">
        <v>76.574248175182632</v>
      </c>
      <c r="K136" s="159"/>
      <c r="L136" s="2">
        <v>5622</v>
      </c>
      <c r="S136" s="2">
        <v>3420</v>
      </c>
    </row>
    <row r="137" spans="1:19">
      <c r="A137" s="2">
        <v>6</v>
      </c>
      <c r="B137" s="2" t="s">
        <v>114</v>
      </c>
      <c r="C137" s="159">
        <v>1954.0870329981494</v>
      </c>
      <c r="D137" s="159">
        <v>841.24546887312852</v>
      </c>
      <c r="E137" s="159">
        <v>120.74310041683957</v>
      </c>
      <c r="F137" s="159">
        <v>457.5468324366563</v>
      </c>
      <c r="G137" s="159">
        <v>361.80991766376707</v>
      </c>
      <c r="H137" s="159">
        <v>19.347396366318314</v>
      </c>
      <c r="I137" s="159"/>
      <c r="J137" s="159">
        <v>153.39431724143986</v>
      </c>
      <c r="K137" s="159"/>
      <c r="L137" s="2">
        <v>9662</v>
      </c>
      <c r="S137" s="2">
        <v>3420</v>
      </c>
    </row>
    <row r="138" spans="1:19">
      <c r="A138" s="2">
        <v>6</v>
      </c>
      <c r="B138" s="2" t="s">
        <v>115</v>
      </c>
      <c r="C138" s="159">
        <v>2551.0335949185987</v>
      </c>
      <c r="D138" s="159">
        <v>1324.5647142956452</v>
      </c>
      <c r="E138" s="159">
        <v>100.11059683554966</v>
      </c>
      <c r="F138" s="159">
        <v>460.3192459351788</v>
      </c>
      <c r="G138" s="159">
        <v>498.06749370122685</v>
      </c>
      <c r="H138" s="159">
        <v>25.011654333985504</v>
      </c>
      <c r="I138" s="159"/>
      <c r="J138" s="159">
        <v>118.10338263094974</v>
      </c>
      <c r="K138" s="159"/>
      <c r="L138" s="2">
        <v>9662</v>
      </c>
      <c r="S138" s="2">
        <v>3420</v>
      </c>
    </row>
    <row r="139" spans="1:19">
      <c r="A139" s="2">
        <v>6</v>
      </c>
      <c r="B139" s="2" t="s">
        <v>116</v>
      </c>
      <c r="C139" s="159">
        <v>1549.6239890646816</v>
      </c>
      <c r="D139" s="159">
        <v>653.49069334574233</v>
      </c>
      <c r="E139" s="159">
        <v>85.690437412750143</v>
      </c>
      <c r="F139" s="159">
        <v>329.38750581665897</v>
      </c>
      <c r="G139" s="159">
        <v>173.95067473243375</v>
      </c>
      <c r="H139" s="159">
        <v>15.34281177291764</v>
      </c>
      <c r="I139" s="159"/>
      <c r="J139" s="159">
        <v>291.76186598417877</v>
      </c>
      <c r="K139" s="159"/>
      <c r="L139" s="2">
        <v>9662</v>
      </c>
      <c r="S139" s="2">
        <v>3420</v>
      </c>
    </row>
    <row r="140" spans="1:19">
      <c r="A140" s="2">
        <v>6</v>
      </c>
      <c r="B140" s="2" t="s">
        <v>117</v>
      </c>
      <c r="C140" s="159">
        <v>745.41847877737632</v>
      </c>
      <c r="D140" s="159">
        <v>362.12523481274627</v>
      </c>
      <c r="E140" s="159">
        <v>66.46570470110791</v>
      </c>
      <c r="F140" s="159">
        <v>187.85105845194457</v>
      </c>
      <c r="G140" s="159">
        <v>99.917752349138496</v>
      </c>
      <c r="H140" s="159">
        <v>7.3803809779938252</v>
      </c>
      <c r="I140" s="159"/>
      <c r="J140" s="159">
        <v>21.678347484445233</v>
      </c>
      <c r="K140" s="159"/>
      <c r="L140" s="2">
        <v>2108</v>
      </c>
      <c r="S140" s="2">
        <v>1171</v>
      </c>
    </row>
    <row r="141" spans="1:19">
      <c r="A141" s="2">
        <v>6</v>
      </c>
      <c r="B141" s="2" t="s">
        <v>118</v>
      </c>
      <c r="C141" s="159">
        <v>669.79769385193447</v>
      </c>
      <c r="D141" s="159">
        <v>333.97787161881331</v>
      </c>
      <c r="E141" s="159">
        <v>54.750673327902369</v>
      </c>
      <c r="F141" s="159">
        <v>211.97285906665118</v>
      </c>
      <c r="G141" s="159">
        <v>36.45621706096528</v>
      </c>
      <c r="H141" s="159">
        <v>6.631660335167668</v>
      </c>
      <c r="I141" s="159"/>
      <c r="J141" s="159">
        <v>26.008412442434619</v>
      </c>
      <c r="K141" s="159"/>
      <c r="L141" s="2">
        <v>2108</v>
      </c>
      <c r="S141" s="2">
        <v>1171</v>
      </c>
    </row>
    <row r="142" spans="1:19">
      <c r="A142" s="2">
        <v>6</v>
      </c>
      <c r="B142" s="2" t="s">
        <v>119</v>
      </c>
      <c r="C142" s="159">
        <v>1336.5629780115244</v>
      </c>
      <c r="D142" s="159">
        <v>567.31980043890474</v>
      </c>
      <c r="E142" s="159">
        <v>68.619698820578833</v>
      </c>
      <c r="F142" s="159">
        <v>285.18646962801211</v>
      </c>
      <c r="G142" s="159">
        <v>204.54830654140952</v>
      </c>
      <c r="H142" s="159">
        <v>13.23329681199529</v>
      </c>
      <c r="I142" s="159"/>
      <c r="J142" s="159">
        <v>197.6554057706237</v>
      </c>
      <c r="K142" s="159"/>
      <c r="L142" s="2">
        <v>2108</v>
      </c>
      <c r="S142" s="2">
        <v>1171</v>
      </c>
    </row>
    <row r="143" spans="1:19">
      <c r="A143" s="2">
        <v>6</v>
      </c>
      <c r="B143" s="2" t="s">
        <v>120</v>
      </c>
      <c r="C143" s="159">
        <v>780.7822465835302</v>
      </c>
      <c r="D143" s="159">
        <v>461.50580052707363</v>
      </c>
      <c r="E143" s="159">
        <v>77.641752927432279</v>
      </c>
      <c r="F143" s="159">
        <v>154.00388513054571</v>
      </c>
      <c r="G143" s="159">
        <v>79.900290705572303</v>
      </c>
      <c r="H143" s="159">
        <v>7.7305172929062396</v>
      </c>
      <c r="I143" s="159"/>
      <c r="J143" s="159">
        <v>0</v>
      </c>
      <c r="K143" s="159"/>
      <c r="L143" s="2">
        <v>2108</v>
      </c>
      <c r="S143" s="2">
        <v>1171</v>
      </c>
    </row>
    <row r="144" spans="1:19">
      <c r="A144" s="2">
        <v>6</v>
      </c>
      <c r="B144" s="2" t="s">
        <v>121</v>
      </c>
      <c r="C144" s="159">
        <v>3684.03956285185</v>
      </c>
      <c r="D144" s="159">
        <v>1586.6361596679576</v>
      </c>
      <c r="E144" s="159">
        <v>84.942258943890494</v>
      </c>
      <c r="F144" s="159">
        <v>638.8311662896906</v>
      </c>
      <c r="G144" s="159">
        <v>72.996072470429738</v>
      </c>
      <c r="H144" s="159">
        <v>36.47563923615693</v>
      </c>
      <c r="I144" s="159"/>
      <c r="J144" s="159">
        <v>1264.1582662437249</v>
      </c>
      <c r="K144" s="159"/>
      <c r="L144" s="2">
        <v>5973</v>
      </c>
      <c r="S144" s="2">
        <v>2147</v>
      </c>
    </row>
    <row r="145" spans="1:19">
      <c r="A145" s="2">
        <v>6</v>
      </c>
      <c r="B145" s="2" t="s">
        <v>122</v>
      </c>
      <c r="C145" s="159">
        <v>4373.5298665803102</v>
      </c>
      <c r="D145" s="159">
        <v>1883.8626943005181</v>
      </c>
      <c r="E145" s="159">
        <v>91.814119170984455</v>
      </c>
      <c r="F145" s="159">
        <v>726.70207253885997</v>
      </c>
      <c r="G145" s="159">
        <v>131.94715025906734</v>
      </c>
      <c r="H145" s="159">
        <v>43.302275906735751</v>
      </c>
      <c r="I145" s="159"/>
      <c r="J145" s="159">
        <v>1495.9015544041451</v>
      </c>
      <c r="K145" s="159"/>
      <c r="L145" s="2">
        <v>5973</v>
      </c>
      <c r="S145" s="2">
        <v>2147</v>
      </c>
    </row>
    <row r="146" spans="1:19">
      <c r="A146" s="2">
        <v>6</v>
      </c>
      <c r="B146" s="2" t="s">
        <v>123</v>
      </c>
      <c r="C146" s="159">
        <v>4403.7312526068818</v>
      </c>
      <c r="D146" s="159">
        <v>1418.3507885818562</v>
      </c>
      <c r="E146" s="159">
        <v>49.337949687174131</v>
      </c>
      <c r="F146" s="159">
        <v>780.8330943691343</v>
      </c>
      <c r="G146" s="159">
        <v>2101.0469890510949</v>
      </c>
      <c r="H146" s="159">
        <v>50.615387122002083</v>
      </c>
      <c r="I146" s="159"/>
      <c r="J146" s="159">
        <v>711.96989051094897</v>
      </c>
      <c r="K146" s="159"/>
      <c r="L146" s="2">
        <v>5973</v>
      </c>
      <c r="S146" s="2">
        <v>1952</v>
      </c>
    </row>
    <row r="147" spans="1:19">
      <c r="A147" s="2">
        <v>6</v>
      </c>
      <c r="B147" s="2" t="s">
        <v>124</v>
      </c>
      <c r="C147" s="160">
        <v>2697.3767000000003</v>
      </c>
      <c r="D147" s="160">
        <v>1590.3999999999999</v>
      </c>
      <c r="E147" s="160">
        <v>100.77</v>
      </c>
      <c r="F147" s="160">
        <v>593</v>
      </c>
      <c r="G147" s="160">
        <v>156.10000000000002</v>
      </c>
      <c r="H147" s="160">
        <v>26.706700000000001</v>
      </c>
      <c r="I147" s="160"/>
      <c r="J147" s="160">
        <v>230.4</v>
      </c>
      <c r="K147" s="160"/>
      <c r="L147" s="160">
        <v>7027</v>
      </c>
      <c r="S147" s="2">
        <v>1562</v>
      </c>
    </row>
    <row r="148" spans="1:19">
      <c r="A148" s="2">
        <v>6</v>
      </c>
      <c r="B148" s="2" t="s">
        <v>125</v>
      </c>
      <c r="C148" s="160">
        <v>2880.1665000000003</v>
      </c>
      <c r="D148" s="160">
        <v>2247.6999999999998</v>
      </c>
      <c r="E148" s="160">
        <v>102.14999999999999</v>
      </c>
      <c r="F148" s="160">
        <v>375.00000000000006</v>
      </c>
      <c r="G148" s="160">
        <v>126.80000000000001</v>
      </c>
      <c r="H148" s="160">
        <v>28.516500000000001</v>
      </c>
      <c r="I148" s="160"/>
      <c r="J148" s="160">
        <v>0</v>
      </c>
      <c r="K148" s="160"/>
      <c r="L148" s="160">
        <v>7027</v>
      </c>
      <c r="S148" s="2">
        <v>1562</v>
      </c>
    </row>
    <row r="149" spans="1:19">
      <c r="A149" s="2">
        <v>6</v>
      </c>
      <c r="B149" s="2" t="s">
        <v>126</v>
      </c>
      <c r="C149" s="160">
        <v>2583.7214000000004</v>
      </c>
      <c r="D149" s="160">
        <v>1483.3</v>
      </c>
      <c r="E149" s="160">
        <v>109.58999999999999</v>
      </c>
      <c r="F149" s="160">
        <v>659.2</v>
      </c>
      <c r="G149" s="160">
        <v>306.05000000000007</v>
      </c>
      <c r="H149" s="160">
        <v>25.581400000000002</v>
      </c>
      <c r="I149" s="160"/>
      <c r="J149" s="160">
        <v>0</v>
      </c>
      <c r="K149" s="160"/>
      <c r="L149" s="160">
        <v>7027</v>
      </c>
      <c r="S149" s="2">
        <v>1562</v>
      </c>
    </row>
    <row r="150" spans="1:19">
      <c r="A150" s="2">
        <v>6</v>
      </c>
      <c r="B150" s="2" t="s">
        <v>127</v>
      </c>
      <c r="C150" s="160">
        <v>5686.7241999999997</v>
      </c>
      <c r="D150" s="160">
        <v>5178.5999999999995</v>
      </c>
      <c r="E150" s="160">
        <v>112.47</v>
      </c>
      <c r="F150" s="160">
        <v>230.60000000000002</v>
      </c>
      <c r="G150" s="160">
        <v>108.75</v>
      </c>
      <c r="H150" s="160">
        <v>56.304200000000002</v>
      </c>
      <c r="I150" s="160"/>
      <c r="J150" s="160">
        <v>0</v>
      </c>
      <c r="K150" s="160"/>
      <c r="L150" s="160">
        <v>7027</v>
      </c>
      <c r="S150" s="2">
        <v>1562</v>
      </c>
    </row>
    <row r="151" spans="1:19">
      <c r="A151" s="2">
        <v>6</v>
      </c>
      <c r="B151" s="2" t="s">
        <v>128</v>
      </c>
      <c r="C151" s="160">
        <v>1720.4946</v>
      </c>
      <c r="D151" s="160">
        <v>960.4</v>
      </c>
      <c r="E151" s="160">
        <v>93.509999999999991</v>
      </c>
      <c r="F151" s="160">
        <v>462.40000000000003</v>
      </c>
      <c r="G151" s="160">
        <v>115.15</v>
      </c>
      <c r="H151" s="160">
        <v>17.034600000000001</v>
      </c>
      <c r="I151" s="160"/>
      <c r="J151" s="160">
        <v>72</v>
      </c>
      <c r="K151" s="160"/>
      <c r="L151" s="160">
        <v>7027</v>
      </c>
      <c r="S151" s="2">
        <v>1562</v>
      </c>
    </row>
    <row r="152" spans="1:19">
      <c r="A152" s="2">
        <v>6</v>
      </c>
      <c r="B152" s="2" t="s">
        <v>129</v>
      </c>
      <c r="C152" s="160">
        <v>1198.8699999999999</v>
      </c>
      <c r="D152" s="160">
        <v>716.8</v>
      </c>
      <c r="E152" s="160">
        <v>88.649999999999991</v>
      </c>
      <c r="F152" s="160">
        <v>266.40000000000003</v>
      </c>
      <c r="G152" s="160">
        <v>115.15</v>
      </c>
      <c r="H152" s="160">
        <v>11.870000000000001</v>
      </c>
      <c r="I152" s="160"/>
      <c r="J152" s="160">
        <v>0</v>
      </c>
      <c r="K152" s="160"/>
      <c r="L152" s="160">
        <v>7027</v>
      </c>
      <c r="S152" s="2">
        <v>1562</v>
      </c>
    </row>
    <row r="153" spans="1:19">
      <c r="A153" s="2">
        <v>6</v>
      </c>
      <c r="B153" s="2" t="s">
        <v>130</v>
      </c>
      <c r="C153" s="160">
        <v>2863.6933999999997</v>
      </c>
      <c r="D153" s="160">
        <v>2370.8999999999996</v>
      </c>
      <c r="E153" s="160">
        <v>87.089999999999989</v>
      </c>
      <c r="F153" s="160">
        <v>265</v>
      </c>
      <c r="G153" s="160">
        <v>112.35000000000001</v>
      </c>
      <c r="H153" s="160">
        <v>28.353399999999997</v>
      </c>
      <c r="I153" s="160"/>
      <c r="J153" s="160">
        <v>0</v>
      </c>
      <c r="K153" s="160"/>
      <c r="L153" s="160">
        <v>7027</v>
      </c>
      <c r="S153" s="2">
        <v>1562</v>
      </c>
    </row>
    <row r="154" spans="1:19">
      <c r="A154" s="2">
        <v>6</v>
      </c>
      <c r="B154" s="2" t="s">
        <v>131</v>
      </c>
      <c r="C154" s="160">
        <v>5426.1239999999998</v>
      </c>
      <c r="D154" s="160">
        <v>3495.7999999999997</v>
      </c>
      <c r="E154" s="160">
        <v>138.44999999999999</v>
      </c>
      <c r="F154" s="160">
        <v>1368</v>
      </c>
      <c r="G154" s="160">
        <v>137.15</v>
      </c>
      <c r="H154" s="160">
        <v>53.723999999999997</v>
      </c>
      <c r="I154" s="160"/>
      <c r="J154" s="160">
        <v>233</v>
      </c>
      <c r="K154" s="160"/>
      <c r="L154" s="160">
        <v>7027</v>
      </c>
      <c r="S154" s="2">
        <v>1562</v>
      </c>
    </row>
    <row r="155" spans="1:19">
      <c r="A155" s="2">
        <v>6</v>
      </c>
      <c r="B155" s="2" t="s">
        <v>132</v>
      </c>
      <c r="C155" s="160">
        <v>3970.9564</v>
      </c>
      <c r="D155" s="160">
        <v>2470.2999999999997</v>
      </c>
      <c r="E155" s="160">
        <v>109.58999999999999</v>
      </c>
      <c r="F155" s="160">
        <v>798</v>
      </c>
      <c r="G155" s="160">
        <v>108.75</v>
      </c>
      <c r="H155" s="160">
        <v>39.316400000000002</v>
      </c>
      <c r="I155" s="160"/>
      <c r="J155" s="160">
        <v>445</v>
      </c>
      <c r="K155" s="160"/>
      <c r="L155" s="160">
        <v>7027</v>
      </c>
      <c r="S155" s="2">
        <v>1562</v>
      </c>
    </row>
    <row r="156" spans="1:19">
      <c r="A156" s="2">
        <v>6</v>
      </c>
      <c r="B156" s="2" t="s">
        <v>133</v>
      </c>
      <c r="C156" s="160">
        <v>7062.2835999999998</v>
      </c>
      <c r="D156" s="160">
        <v>2580.8999999999996</v>
      </c>
      <c r="E156" s="160">
        <v>106.71</v>
      </c>
      <c r="F156" s="160">
        <v>1019</v>
      </c>
      <c r="G156" s="160">
        <v>146.75</v>
      </c>
      <c r="H156" s="160">
        <v>69.923599999999993</v>
      </c>
      <c r="I156" s="160"/>
      <c r="J156" s="160">
        <v>3139</v>
      </c>
      <c r="K156" s="160"/>
      <c r="L156" s="160">
        <v>7027</v>
      </c>
      <c r="S156" s="2">
        <v>1562</v>
      </c>
    </row>
    <row r="157" spans="1:19">
      <c r="A157" s="2">
        <v>6</v>
      </c>
      <c r="B157" s="2" t="s">
        <v>134</v>
      </c>
      <c r="C157" s="160">
        <v>2162.5311999999999</v>
      </c>
      <c r="D157" s="160">
        <v>1375.5</v>
      </c>
      <c r="E157" s="160">
        <v>93.86999999999999</v>
      </c>
      <c r="F157" s="160">
        <v>303.39999999999998</v>
      </c>
      <c r="G157" s="160">
        <v>108.35000000000001</v>
      </c>
      <c r="H157" s="160">
        <v>21.411200000000001</v>
      </c>
      <c r="I157" s="160"/>
      <c r="J157" s="160">
        <v>260</v>
      </c>
      <c r="K157" s="160"/>
      <c r="L157" s="160">
        <v>7027</v>
      </c>
      <c r="S157" s="2">
        <v>1562</v>
      </c>
    </row>
    <row r="158" spans="1:19">
      <c r="A158" s="2">
        <v>6</v>
      </c>
      <c r="B158" s="2" t="s">
        <v>135</v>
      </c>
      <c r="C158" s="160">
        <v>2954.5731999999998</v>
      </c>
      <c r="D158" s="160">
        <v>2506.6999999999998</v>
      </c>
      <c r="E158" s="160">
        <v>89.07</v>
      </c>
      <c r="F158" s="160">
        <v>217.20000000000002</v>
      </c>
      <c r="G158" s="160">
        <v>112.35000000000001</v>
      </c>
      <c r="H158" s="160">
        <v>29.253199999999996</v>
      </c>
      <c r="I158" s="160"/>
      <c r="J158" s="160">
        <v>0</v>
      </c>
      <c r="K158" s="160"/>
      <c r="L158" s="160">
        <v>7027</v>
      </c>
      <c r="S158" s="2">
        <v>1562</v>
      </c>
    </row>
    <row r="159" spans="1:19">
      <c r="A159" s="2">
        <v>6</v>
      </c>
      <c r="B159" s="2" t="s">
        <v>136</v>
      </c>
      <c r="C159" s="160">
        <v>158</v>
      </c>
      <c r="D159" s="160">
        <v>0</v>
      </c>
      <c r="E159" s="160">
        <v>0</v>
      </c>
      <c r="F159" s="160">
        <v>158</v>
      </c>
      <c r="G159" s="160">
        <v>0</v>
      </c>
      <c r="H159" s="160">
        <v>0</v>
      </c>
      <c r="I159" s="160"/>
      <c r="J159" s="160">
        <v>0</v>
      </c>
      <c r="K159" s="160"/>
      <c r="L159" s="160">
        <v>0</v>
      </c>
      <c r="S159" s="2">
        <v>0</v>
      </c>
    </row>
    <row r="160" spans="1:19">
      <c r="A160" s="2">
        <v>7</v>
      </c>
      <c r="B160" s="2" t="s">
        <v>111</v>
      </c>
    </row>
    <row r="161" spans="1:19">
      <c r="A161" s="2">
        <v>7</v>
      </c>
      <c r="B161" s="2" t="s">
        <v>112</v>
      </c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S161" s="159"/>
    </row>
    <row r="162" spans="1:19">
      <c r="A162" s="2">
        <v>7</v>
      </c>
      <c r="B162" s="2" t="s">
        <v>113</v>
      </c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S162" s="159"/>
    </row>
    <row r="163" spans="1:19">
      <c r="A163" s="2">
        <v>7</v>
      </c>
      <c r="B163" s="2" t="s">
        <v>114</v>
      </c>
      <c r="C163" s="159"/>
      <c r="D163" s="159"/>
      <c r="E163" s="159"/>
      <c r="F163" s="159"/>
      <c r="G163" s="159"/>
      <c r="H163" s="159"/>
      <c r="I163" s="159"/>
      <c r="J163" s="159"/>
      <c r="K163" s="159"/>
      <c r="L163" s="159"/>
      <c r="M163" s="159"/>
      <c r="S163" s="159"/>
    </row>
    <row r="164" spans="1:19">
      <c r="A164" s="2">
        <v>7</v>
      </c>
      <c r="B164" s="2" t="s">
        <v>115</v>
      </c>
      <c r="C164" s="159"/>
      <c r="D164" s="159"/>
      <c r="E164" s="159"/>
      <c r="F164" s="159"/>
      <c r="G164" s="159"/>
      <c r="H164" s="159"/>
      <c r="I164" s="159"/>
      <c r="J164" s="159"/>
      <c r="K164" s="159"/>
      <c r="L164" s="159"/>
      <c r="M164" s="159"/>
      <c r="S164" s="159"/>
    </row>
    <row r="165" spans="1:19">
      <c r="A165" s="2">
        <v>7</v>
      </c>
      <c r="B165" s="2" t="s">
        <v>116</v>
      </c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S165" s="159"/>
    </row>
    <row r="166" spans="1:19">
      <c r="A166" s="2">
        <v>7</v>
      </c>
      <c r="B166" s="2" t="s">
        <v>117</v>
      </c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S166" s="159"/>
    </row>
    <row r="167" spans="1:19">
      <c r="A167" s="2">
        <v>7</v>
      </c>
      <c r="B167" s="2" t="s">
        <v>118</v>
      </c>
      <c r="C167" s="159"/>
      <c r="D167" s="159"/>
      <c r="E167" s="159"/>
      <c r="F167" s="159"/>
      <c r="G167" s="159"/>
      <c r="H167" s="159"/>
      <c r="I167" s="159"/>
      <c r="J167" s="159"/>
      <c r="K167" s="159"/>
      <c r="L167" s="159"/>
      <c r="M167" s="159"/>
      <c r="S167" s="159"/>
    </row>
    <row r="168" spans="1:19">
      <c r="A168" s="2">
        <v>7</v>
      </c>
      <c r="B168" s="2" t="s">
        <v>119</v>
      </c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S168" s="159"/>
    </row>
    <row r="169" spans="1:19">
      <c r="A169" s="2">
        <v>7</v>
      </c>
      <c r="B169" s="2" t="s">
        <v>120</v>
      </c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S169" s="159"/>
    </row>
    <row r="170" spans="1:19">
      <c r="A170" s="2">
        <v>7</v>
      </c>
      <c r="B170" s="2" t="s">
        <v>121</v>
      </c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  <c r="S170" s="159"/>
    </row>
    <row r="171" spans="1:19">
      <c r="A171" s="2">
        <v>7</v>
      </c>
      <c r="B171" s="2" t="s">
        <v>122</v>
      </c>
      <c r="C171" s="159"/>
      <c r="D171" s="159"/>
      <c r="E171" s="159"/>
      <c r="F171" s="159"/>
      <c r="G171" s="159"/>
      <c r="H171" s="159"/>
      <c r="I171" s="159"/>
      <c r="J171" s="159"/>
      <c r="K171" s="159"/>
      <c r="L171" s="159"/>
      <c r="M171" s="159"/>
      <c r="S171" s="159"/>
    </row>
    <row r="172" spans="1:19">
      <c r="A172" s="2">
        <v>7</v>
      </c>
      <c r="B172" s="2" t="s">
        <v>123</v>
      </c>
      <c r="C172" s="159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S172" s="159"/>
    </row>
    <row r="173" spans="1:19">
      <c r="A173" s="2">
        <v>7</v>
      </c>
      <c r="B173" s="2" t="s">
        <v>124</v>
      </c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S173" s="159"/>
    </row>
    <row r="174" spans="1:19">
      <c r="A174" s="2">
        <v>7</v>
      </c>
      <c r="B174" s="2" t="s">
        <v>125</v>
      </c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</row>
    <row r="175" spans="1:19">
      <c r="A175" s="2">
        <v>7</v>
      </c>
      <c r="B175" s="2" t="s">
        <v>126</v>
      </c>
    </row>
    <row r="176" spans="1:19">
      <c r="A176" s="2">
        <v>7</v>
      </c>
      <c r="B176" s="2" t="s">
        <v>127</v>
      </c>
    </row>
    <row r="177" spans="1:2">
      <c r="A177" s="2">
        <v>7</v>
      </c>
      <c r="B177" s="2" t="s">
        <v>128</v>
      </c>
    </row>
    <row r="178" spans="1:2">
      <c r="A178" s="2">
        <v>7</v>
      </c>
      <c r="B178" s="2" t="s">
        <v>129</v>
      </c>
    </row>
    <row r="179" spans="1:2">
      <c r="A179" s="2">
        <v>7</v>
      </c>
      <c r="B179" s="2" t="s">
        <v>130</v>
      </c>
    </row>
    <row r="180" spans="1:2">
      <c r="A180" s="2">
        <v>7</v>
      </c>
      <c r="B180" s="2" t="s">
        <v>131</v>
      </c>
    </row>
    <row r="181" spans="1:2">
      <c r="A181" s="2">
        <v>7</v>
      </c>
      <c r="B181" s="2" t="s">
        <v>132</v>
      </c>
    </row>
    <row r="182" spans="1:2">
      <c r="A182" s="2">
        <v>7</v>
      </c>
      <c r="B182" s="2" t="s">
        <v>133</v>
      </c>
    </row>
    <row r="183" spans="1:2">
      <c r="A183" s="2">
        <v>7</v>
      </c>
      <c r="B183" s="2" t="s">
        <v>134</v>
      </c>
    </row>
    <row r="184" spans="1:2">
      <c r="A184" s="2">
        <v>7</v>
      </c>
      <c r="B184" s="2" t="s">
        <v>135</v>
      </c>
    </row>
    <row r="185" spans="1:2">
      <c r="A185" s="2">
        <v>7</v>
      </c>
      <c r="B185" s="2" t="s">
        <v>136</v>
      </c>
    </row>
    <row r="186" spans="1:2">
      <c r="A186" s="2">
        <v>8</v>
      </c>
      <c r="B186" s="2" t="s">
        <v>111</v>
      </c>
    </row>
    <row r="187" spans="1:2">
      <c r="A187" s="2">
        <v>8</v>
      </c>
      <c r="B187" s="2" t="s">
        <v>112</v>
      </c>
    </row>
    <row r="188" spans="1:2">
      <c r="A188" s="2">
        <v>8</v>
      </c>
      <c r="B188" s="2" t="s">
        <v>113</v>
      </c>
    </row>
    <row r="189" spans="1:2">
      <c r="A189" s="2">
        <v>8</v>
      </c>
      <c r="B189" s="2" t="s">
        <v>114</v>
      </c>
    </row>
    <row r="190" spans="1:2">
      <c r="A190" s="2">
        <v>8</v>
      </c>
      <c r="B190" s="2" t="s">
        <v>115</v>
      </c>
    </row>
    <row r="191" spans="1:2">
      <c r="A191" s="2">
        <v>8</v>
      </c>
      <c r="B191" s="2" t="s">
        <v>116</v>
      </c>
    </row>
    <row r="192" spans="1:2">
      <c r="A192" s="2">
        <v>8</v>
      </c>
      <c r="B192" s="2" t="s">
        <v>117</v>
      </c>
    </row>
    <row r="193" spans="1:2">
      <c r="A193" s="2">
        <v>8</v>
      </c>
      <c r="B193" s="2" t="s">
        <v>118</v>
      </c>
    </row>
    <row r="194" spans="1:2">
      <c r="A194" s="2">
        <v>8</v>
      </c>
      <c r="B194" s="2" t="s">
        <v>119</v>
      </c>
    </row>
    <row r="195" spans="1:2">
      <c r="A195" s="2">
        <v>8</v>
      </c>
      <c r="B195" s="2" t="s">
        <v>120</v>
      </c>
    </row>
    <row r="196" spans="1:2">
      <c r="A196" s="2">
        <v>8</v>
      </c>
      <c r="B196" s="2" t="s">
        <v>121</v>
      </c>
    </row>
    <row r="197" spans="1:2">
      <c r="A197" s="2">
        <v>8</v>
      </c>
      <c r="B197" s="2" t="s">
        <v>122</v>
      </c>
    </row>
    <row r="198" spans="1:2">
      <c r="A198" s="2">
        <v>8</v>
      </c>
      <c r="B198" s="2" t="s">
        <v>123</v>
      </c>
    </row>
    <row r="199" spans="1:2">
      <c r="A199" s="2">
        <v>8</v>
      </c>
      <c r="B199" s="2" t="s">
        <v>124</v>
      </c>
    </row>
    <row r="200" spans="1:2">
      <c r="A200" s="2">
        <v>8</v>
      </c>
      <c r="B200" s="2" t="s">
        <v>125</v>
      </c>
    </row>
    <row r="201" spans="1:2">
      <c r="A201" s="2">
        <v>8</v>
      </c>
      <c r="B201" s="2" t="s">
        <v>126</v>
      </c>
    </row>
    <row r="202" spans="1:2">
      <c r="A202" s="2">
        <v>8</v>
      </c>
      <c r="B202" s="2" t="s">
        <v>127</v>
      </c>
    </row>
    <row r="203" spans="1:2">
      <c r="A203" s="2">
        <v>8</v>
      </c>
      <c r="B203" s="2" t="s">
        <v>128</v>
      </c>
    </row>
    <row r="204" spans="1:2">
      <c r="A204" s="2">
        <v>8</v>
      </c>
      <c r="B204" s="2" t="s">
        <v>129</v>
      </c>
    </row>
    <row r="205" spans="1:2">
      <c r="A205" s="2">
        <v>8</v>
      </c>
      <c r="B205" s="2" t="s">
        <v>130</v>
      </c>
    </row>
    <row r="206" spans="1:2">
      <c r="A206" s="2">
        <v>8</v>
      </c>
      <c r="B206" s="2" t="s">
        <v>131</v>
      </c>
    </row>
    <row r="207" spans="1:2">
      <c r="A207" s="2">
        <v>8</v>
      </c>
      <c r="B207" s="2" t="s">
        <v>132</v>
      </c>
    </row>
    <row r="208" spans="1:2">
      <c r="A208" s="2">
        <v>8</v>
      </c>
      <c r="B208" s="2" t="s">
        <v>133</v>
      </c>
    </row>
    <row r="209" spans="1:2">
      <c r="A209" s="2">
        <v>8</v>
      </c>
      <c r="B209" s="2" t="s">
        <v>134</v>
      </c>
    </row>
    <row r="210" spans="1:2">
      <c r="A210" s="2">
        <v>8</v>
      </c>
      <c r="B210" s="2" t="s">
        <v>135</v>
      </c>
    </row>
    <row r="211" spans="1:2">
      <c r="A211" s="2">
        <v>8</v>
      </c>
      <c r="B211" s="2" t="s">
        <v>136</v>
      </c>
    </row>
  </sheetData>
  <autoFilter ref="A3:B3" xr:uid="{00000000-0009-0000-0000-000002000000}"/>
  <sortState xmlns:xlrd2="http://schemas.microsoft.com/office/spreadsheetml/2017/richdata2" ref="B1:F11">
    <sortCondition ref="E3"/>
  </sortState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N52"/>
  <sheetViews>
    <sheetView zoomScaleNormal="100" workbookViewId="0">
      <selection activeCell="O3" sqref="O3"/>
    </sheetView>
  </sheetViews>
  <sheetFormatPr defaultRowHeight="11.25"/>
  <cols>
    <col min="1" max="1" width="6.5" style="2" bestFit="1" customWidth="1"/>
    <col min="2" max="2" width="9" style="2"/>
    <col min="3" max="3" width="2.625" style="2" customWidth="1"/>
    <col min="4" max="4" width="9" style="2"/>
    <col min="5" max="5" width="16.125" style="2" bestFit="1" customWidth="1"/>
    <col min="6" max="6" width="8" style="2" bestFit="1" customWidth="1"/>
    <col min="7" max="7" width="16.125" style="2" customWidth="1"/>
    <col min="8" max="8" width="12" style="2" customWidth="1"/>
    <col min="9" max="9" width="24.5" style="2" bestFit="1" customWidth="1"/>
    <col min="10" max="10" width="2.625" style="2" customWidth="1"/>
    <col min="11" max="11" width="12.25" style="2" bestFit="1" customWidth="1"/>
    <col min="12" max="12" width="2.625" style="2" customWidth="1"/>
    <col min="13" max="13" width="14.375" style="2" bestFit="1" customWidth="1"/>
    <col min="14" max="16384" width="9" style="2"/>
  </cols>
  <sheetData>
    <row r="1" spans="1:14">
      <c r="D1" s="2" t="s">
        <v>20</v>
      </c>
    </row>
    <row r="2" spans="1:14">
      <c r="A2" s="2" t="s">
        <v>31</v>
      </c>
      <c r="B2" s="2" t="s">
        <v>30</v>
      </c>
      <c r="D2" s="2" t="s">
        <v>21</v>
      </c>
      <c r="E2" s="2" t="s">
        <v>22</v>
      </c>
      <c r="F2" s="2" t="s">
        <v>90</v>
      </c>
      <c r="G2" s="2" t="s">
        <v>93</v>
      </c>
      <c r="H2" s="2" t="s">
        <v>91</v>
      </c>
      <c r="I2" s="2" t="s">
        <v>92</v>
      </c>
      <c r="K2" s="2" t="s">
        <v>58</v>
      </c>
      <c r="M2" s="2" t="s">
        <v>206</v>
      </c>
      <c r="N2" s="2" t="s">
        <v>266</v>
      </c>
    </row>
    <row r="3" spans="1:14">
      <c r="A3" s="2">
        <v>1</v>
      </c>
      <c r="B3" s="2" t="s">
        <v>23</v>
      </c>
      <c r="D3" s="105">
        <v>1</v>
      </c>
      <c r="E3" s="105" t="s">
        <v>94</v>
      </c>
      <c r="F3" s="105">
        <v>1</v>
      </c>
      <c r="G3" s="105"/>
      <c r="H3" s="2" t="str">
        <f>TEXT($D3,"00") &amp; TEXT($F3,"00")</f>
        <v>0101</v>
      </c>
      <c r="I3" s="2" t="str">
        <f>$E3&amp;IF(ISBLANK(G3)=TRUE,"","："&amp;$G3)</f>
        <v>事務所モデル</v>
      </c>
      <c r="K3" s="2" t="s">
        <v>56</v>
      </c>
      <c r="M3" s="2" t="s">
        <v>207</v>
      </c>
      <c r="N3" s="2" t="s">
        <v>268</v>
      </c>
    </row>
    <row r="4" spans="1:14">
      <c r="A4" s="2">
        <v>2</v>
      </c>
      <c r="B4" s="2" t="s">
        <v>24</v>
      </c>
      <c r="D4" s="105">
        <v>2</v>
      </c>
      <c r="E4" s="105" t="s">
        <v>95</v>
      </c>
      <c r="F4" s="105">
        <v>1</v>
      </c>
      <c r="G4" s="105"/>
      <c r="H4" s="2" t="str">
        <f t="shared" ref="H4:H28" si="0">TEXT($D4,"00") &amp; TEXT($F4,"00")</f>
        <v>0201</v>
      </c>
      <c r="I4" s="2" t="str">
        <f t="shared" ref="I4:I28" si="1">$E4&amp;IF(ISBLANK(G4)=TRUE,"","："&amp;$G4)</f>
        <v>ビジネスホテルモデル</v>
      </c>
      <c r="K4" s="2" t="s">
        <v>57</v>
      </c>
      <c r="M4" s="2" t="s">
        <v>77</v>
      </c>
      <c r="N4" s="2" t="s">
        <v>267</v>
      </c>
    </row>
    <row r="5" spans="1:14">
      <c r="A5" s="2">
        <v>3</v>
      </c>
      <c r="B5" s="2" t="s">
        <v>25</v>
      </c>
      <c r="D5" s="105">
        <v>3</v>
      </c>
      <c r="E5" s="105" t="s">
        <v>96</v>
      </c>
      <c r="F5" s="105">
        <v>1</v>
      </c>
      <c r="G5" s="105"/>
      <c r="H5" s="2" t="str">
        <f t="shared" si="0"/>
        <v>0301</v>
      </c>
      <c r="I5" s="2" t="str">
        <f t="shared" si="1"/>
        <v>シティホテルモデル</v>
      </c>
    </row>
    <row r="6" spans="1:14">
      <c r="A6" s="2">
        <v>4</v>
      </c>
      <c r="B6" s="2" t="s">
        <v>26</v>
      </c>
      <c r="D6" s="105">
        <v>4</v>
      </c>
      <c r="E6" s="105" t="s">
        <v>97</v>
      </c>
      <c r="F6" s="105">
        <v>1</v>
      </c>
      <c r="G6" s="105"/>
      <c r="H6" s="2" t="str">
        <f t="shared" si="0"/>
        <v>0401</v>
      </c>
      <c r="I6" s="2" t="str">
        <f t="shared" si="1"/>
        <v>総合病院モデル</v>
      </c>
    </row>
    <row r="7" spans="1:14">
      <c r="A7" s="2">
        <v>5</v>
      </c>
      <c r="B7" s="2" t="s">
        <v>27</v>
      </c>
      <c r="D7" s="105">
        <v>5</v>
      </c>
      <c r="E7" s="105" t="s">
        <v>98</v>
      </c>
      <c r="F7" s="105">
        <v>1</v>
      </c>
      <c r="G7" s="105"/>
      <c r="H7" s="2" t="str">
        <f t="shared" si="0"/>
        <v>0501</v>
      </c>
      <c r="I7" s="2" t="str">
        <f t="shared" si="1"/>
        <v>福祉施設モデル</v>
      </c>
    </row>
    <row r="8" spans="1:14">
      <c r="A8" s="2">
        <v>6</v>
      </c>
      <c r="B8" s="2" t="s">
        <v>19</v>
      </c>
      <c r="D8" s="105">
        <v>6</v>
      </c>
      <c r="E8" s="105" t="s">
        <v>99</v>
      </c>
      <c r="F8" s="105">
        <v>1</v>
      </c>
      <c r="G8" s="105"/>
      <c r="H8" s="2" t="str">
        <f t="shared" si="0"/>
        <v>0601</v>
      </c>
      <c r="I8" s="2" t="str">
        <f t="shared" si="1"/>
        <v>クリニックモデル</v>
      </c>
    </row>
    <row r="9" spans="1:14">
      <c r="A9" s="2">
        <v>7</v>
      </c>
      <c r="B9" s="2" t="s">
        <v>28</v>
      </c>
      <c r="D9" s="105">
        <v>7</v>
      </c>
      <c r="E9" s="105" t="s">
        <v>100</v>
      </c>
      <c r="F9" s="105">
        <v>1</v>
      </c>
      <c r="G9" s="105"/>
      <c r="H9" s="2" t="str">
        <f t="shared" si="0"/>
        <v>0701</v>
      </c>
      <c r="I9" s="2" t="str">
        <f t="shared" si="1"/>
        <v>学校モデル</v>
      </c>
    </row>
    <row r="10" spans="1:14">
      <c r="A10" s="2">
        <v>8</v>
      </c>
      <c r="B10" s="2" t="s">
        <v>29</v>
      </c>
      <c r="D10" s="105">
        <v>8</v>
      </c>
      <c r="E10" s="105" t="s">
        <v>101</v>
      </c>
      <c r="F10" s="105">
        <v>1</v>
      </c>
      <c r="G10" s="105"/>
      <c r="H10" s="2" t="str">
        <f t="shared" si="0"/>
        <v>0801</v>
      </c>
      <c r="I10" s="2" t="str">
        <f t="shared" si="1"/>
        <v>幼稚園モデル</v>
      </c>
    </row>
    <row r="11" spans="1:14">
      <c r="D11" s="105">
        <v>9</v>
      </c>
      <c r="E11" s="105" t="s">
        <v>102</v>
      </c>
      <c r="F11" s="105">
        <v>1</v>
      </c>
      <c r="G11" s="105"/>
      <c r="H11" s="2" t="str">
        <f t="shared" si="0"/>
        <v>0901</v>
      </c>
      <c r="I11" s="2" t="str">
        <f t="shared" si="1"/>
        <v>大学モデル</v>
      </c>
    </row>
    <row r="12" spans="1:14">
      <c r="D12" s="105">
        <v>10</v>
      </c>
      <c r="E12" s="105" t="s">
        <v>103</v>
      </c>
      <c r="F12" s="105">
        <v>1</v>
      </c>
      <c r="G12" s="105"/>
      <c r="H12" s="2" t="str">
        <f t="shared" si="0"/>
        <v>1001</v>
      </c>
      <c r="I12" s="2" t="str">
        <f t="shared" si="1"/>
        <v>講堂モデル</v>
      </c>
    </row>
    <row r="13" spans="1:14">
      <c r="D13" s="105">
        <v>11</v>
      </c>
      <c r="E13" s="105" t="s">
        <v>105</v>
      </c>
      <c r="F13" s="105">
        <v>1</v>
      </c>
      <c r="G13" s="105"/>
      <c r="H13" s="2" t="str">
        <f t="shared" si="0"/>
        <v>1101</v>
      </c>
      <c r="I13" s="2" t="str">
        <f t="shared" si="1"/>
        <v>大規模物販店舗モデル</v>
      </c>
    </row>
    <row r="14" spans="1:14">
      <c r="D14" s="105">
        <v>12</v>
      </c>
      <c r="E14" s="105" t="s">
        <v>107</v>
      </c>
      <c r="F14" s="105">
        <v>1</v>
      </c>
      <c r="G14" s="105"/>
      <c r="H14" s="2" t="str">
        <f t="shared" si="0"/>
        <v>1201</v>
      </c>
      <c r="I14" s="2" t="str">
        <f t="shared" si="1"/>
        <v>小規模物販店舗モデル</v>
      </c>
    </row>
    <row r="15" spans="1:14">
      <c r="D15" s="105">
        <v>13</v>
      </c>
      <c r="E15" s="105" t="s">
        <v>108</v>
      </c>
      <c r="F15" s="105">
        <v>1</v>
      </c>
      <c r="G15" s="105"/>
      <c r="H15" s="2" t="str">
        <f t="shared" si="0"/>
        <v>1301</v>
      </c>
      <c r="I15" s="2" t="str">
        <f t="shared" si="1"/>
        <v>飲食店モデル</v>
      </c>
    </row>
    <row r="16" spans="1:14">
      <c r="D16" s="105">
        <v>14</v>
      </c>
      <c r="E16" s="105" t="s">
        <v>109</v>
      </c>
      <c r="F16" s="105">
        <v>1</v>
      </c>
      <c r="G16" s="105" t="s">
        <v>78</v>
      </c>
      <c r="H16" s="2" t="str">
        <f t="shared" si="0"/>
        <v>1401</v>
      </c>
      <c r="I16" s="2" t="str">
        <f t="shared" si="1"/>
        <v>集会所モデル：アスレチック場</v>
      </c>
    </row>
    <row r="17" spans="4:9">
      <c r="D17" s="105">
        <v>14</v>
      </c>
      <c r="E17" s="105" t="s">
        <v>109</v>
      </c>
      <c r="F17" s="105">
        <v>2</v>
      </c>
      <c r="G17" s="105" t="s">
        <v>79</v>
      </c>
      <c r="H17" s="2" t="str">
        <f t="shared" si="0"/>
        <v>1402</v>
      </c>
      <c r="I17" s="2" t="str">
        <f t="shared" si="1"/>
        <v>集会所モデル：体育館</v>
      </c>
    </row>
    <row r="18" spans="4:9">
      <c r="D18" s="105">
        <v>14</v>
      </c>
      <c r="E18" s="105" t="s">
        <v>109</v>
      </c>
      <c r="F18" s="105">
        <v>3</v>
      </c>
      <c r="G18" s="105" t="s">
        <v>80</v>
      </c>
      <c r="H18" s="2" t="str">
        <f t="shared" si="0"/>
        <v>1403</v>
      </c>
      <c r="I18" s="2" t="str">
        <f t="shared" si="1"/>
        <v>集会所モデル：公衆浴場</v>
      </c>
    </row>
    <row r="19" spans="4:9">
      <c r="D19" s="105">
        <v>14</v>
      </c>
      <c r="E19" s="105" t="s">
        <v>109</v>
      </c>
      <c r="F19" s="105">
        <v>4</v>
      </c>
      <c r="G19" s="105" t="s">
        <v>81</v>
      </c>
      <c r="H19" s="2" t="str">
        <f t="shared" si="0"/>
        <v>1404</v>
      </c>
      <c r="I19" s="2" t="str">
        <f t="shared" si="1"/>
        <v>集会所モデル：映画館</v>
      </c>
    </row>
    <row r="20" spans="4:9">
      <c r="D20" s="105">
        <v>14</v>
      </c>
      <c r="E20" s="105" t="s">
        <v>109</v>
      </c>
      <c r="F20" s="105">
        <v>5</v>
      </c>
      <c r="G20" s="105" t="s">
        <v>82</v>
      </c>
      <c r="H20" s="2" t="str">
        <f t="shared" si="0"/>
        <v>1405</v>
      </c>
      <c r="I20" s="2" t="str">
        <f t="shared" si="1"/>
        <v>集会所モデル：図書館</v>
      </c>
    </row>
    <row r="21" spans="4:9">
      <c r="D21" s="105">
        <v>14</v>
      </c>
      <c r="E21" s="105" t="s">
        <v>109</v>
      </c>
      <c r="F21" s="105">
        <v>6</v>
      </c>
      <c r="G21" s="105" t="s">
        <v>83</v>
      </c>
      <c r="H21" s="2" t="str">
        <f t="shared" si="0"/>
        <v>1406</v>
      </c>
      <c r="I21" s="2" t="str">
        <f t="shared" si="1"/>
        <v>集会所モデル：博物館</v>
      </c>
    </row>
    <row r="22" spans="4:9">
      <c r="D22" s="105">
        <v>14</v>
      </c>
      <c r="E22" s="105" t="s">
        <v>109</v>
      </c>
      <c r="F22" s="105">
        <v>7</v>
      </c>
      <c r="G22" s="105" t="s">
        <v>84</v>
      </c>
      <c r="H22" s="2" t="str">
        <f t="shared" si="0"/>
        <v>1407</v>
      </c>
      <c r="I22" s="2" t="str">
        <f t="shared" si="1"/>
        <v>集会所モデル：劇場</v>
      </c>
    </row>
    <row r="23" spans="4:9">
      <c r="D23" s="105">
        <v>14</v>
      </c>
      <c r="E23" s="105" t="s">
        <v>109</v>
      </c>
      <c r="F23" s="105">
        <v>8</v>
      </c>
      <c r="G23" s="105" t="s">
        <v>85</v>
      </c>
      <c r="H23" s="2" t="str">
        <f t="shared" si="0"/>
        <v>1408</v>
      </c>
      <c r="I23" s="2" t="str">
        <f t="shared" si="1"/>
        <v>集会所モデル：カラオケボックス</v>
      </c>
    </row>
    <row r="24" spans="4:9">
      <c r="D24" s="105">
        <v>14</v>
      </c>
      <c r="E24" s="105" t="s">
        <v>109</v>
      </c>
      <c r="F24" s="105">
        <v>9</v>
      </c>
      <c r="G24" s="105" t="s">
        <v>86</v>
      </c>
      <c r="H24" s="2" t="str">
        <f t="shared" si="0"/>
        <v>1409</v>
      </c>
      <c r="I24" s="2" t="str">
        <f t="shared" si="1"/>
        <v>集会所モデル：ボーリング場</v>
      </c>
    </row>
    <row r="25" spans="4:9">
      <c r="D25" s="105">
        <v>14</v>
      </c>
      <c r="E25" s="105" t="s">
        <v>109</v>
      </c>
      <c r="F25" s="105">
        <v>10</v>
      </c>
      <c r="G25" s="105" t="s">
        <v>87</v>
      </c>
      <c r="H25" s="2" t="str">
        <f t="shared" si="0"/>
        <v>1410</v>
      </c>
      <c r="I25" s="2" t="str">
        <f t="shared" si="1"/>
        <v>集会所モデル：ぱちんこ屋</v>
      </c>
    </row>
    <row r="26" spans="4:9">
      <c r="D26" s="105">
        <v>14</v>
      </c>
      <c r="E26" s="105" t="s">
        <v>109</v>
      </c>
      <c r="F26" s="105">
        <v>11</v>
      </c>
      <c r="G26" s="105" t="s">
        <v>88</v>
      </c>
      <c r="H26" s="2" t="str">
        <f t="shared" si="0"/>
        <v>1411</v>
      </c>
      <c r="I26" s="2" t="str">
        <f t="shared" si="1"/>
        <v>集会所モデル：競馬場又は競輪場</v>
      </c>
    </row>
    <row r="27" spans="4:9">
      <c r="D27" s="105">
        <v>14</v>
      </c>
      <c r="E27" s="105" t="s">
        <v>109</v>
      </c>
      <c r="F27" s="105">
        <v>12</v>
      </c>
      <c r="G27" s="105" t="s">
        <v>89</v>
      </c>
      <c r="H27" s="2" t="str">
        <f t="shared" si="0"/>
        <v>1412</v>
      </c>
      <c r="I27" s="2" t="str">
        <f t="shared" si="1"/>
        <v>集会所モデル：社寺</v>
      </c>
    </row>
    <row r="28" spans="4:9">
      <c r="D28" s="105">
        <v>15</v>
      </c>
      <c r="E28" s="105" t="s">
        <v>110</v>
      </c>
      <c r="F28" s="105">
        <v>1</v>
      </c>
      <c r="G28" s="105"/>
      <c r="H28" s="2" t="str">
        <f t="shared" si="0"/>
        <v>1501</v>
      </c>
      <c r="I28" s="2" t="str">
        <f t="shared" si="1"/>
        <v>工場モデル</v>
      </c>
    </row>
    <row r="30" spans="4:9">
      <c r="D30" s="2" t="s">
        <v>197</v>
      </c>
    </row>
    <row r="46" spans="6:7">
      <c r="F46" s="30"/>
      <c r="G46" s="30"/>
    </row>
    <row r="47" spans="6:7">
      <c r="F47" s="31"/>
      <c r="G47" s="31"/>
    </row>
    <row r="51" spans="8:9">
      <c r="H51" s="30"/>
      <c r="I51" s="30"/>
    </row>
    <row r="52" spans="8:9">
      <c r="H52" s="31"/>
      <c r="I52" s="3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モデル建物法</vt:lpstr>
      <vt:lpstr>モデル建物法（小規模版）</vt:lpstr>
      <vt:lpstr>Data</vt:lpstr>
      <vt:lpstr>List</vt:lpstr>
      <vt:lpstr>List_Area</vt:lpstr>
      <vt:lpstr>List_AreaCD</vt:lpstr>
      <vt:lpstr>List_Calc_Bldg_Yoto</vt:lpstr>
      <vt:lpstr>List_Calc_Bldg_YotoCD</vt:lpstr>
      <vt:lpstr>List_Umu</vt:lpstr>
      <vt:lpstr>List_YoutoSu</vt:lpstr>
      <vt:lpstr>モデル建物法!Print_Area</vt:lpstr>
      <vt:lpstr>'モデル建物法（小規模版）'!Print_Area</vt:lpstr>
      <vt:lpstr>Rng_Umu_Nashi</vt:lpstr>
      <vt:lpstr>Rng_YoutoSu_1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千代田区モデル建物法等計算結果処理シート</dc:title>
  <dc:creator>千代田区</dc:creator>
  <cp:lastModifiedBy/>
  <dcterms:created xsi:type="dcterms:W3CDTF">2006-09-16T00:00:00Z</dcterms:created>
  <dcterms:modified xsi:type="dcterms:W3CDTF">2025-03-05T01:27:41Z</dcterms:modified>
</cp:coreProperties>
</file>