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guchi-k\Desktop\20261001_事業用大規模建築物の排出指導（千代田清掃事務所・森永・2885）\別添⑤\"/>
    </mc:Choice>
  </mc:AlternateContent>
  <xr:revisionPtr revIDLastSave="0" documentId="8_{9C76E5E5-2B17-4DD9-B2A5-E1D98D35C4D7}" xr6:coauthVersionLast="47" xr6:coauthVersionMax="47" xr10:uidLastSave="{00000000-0000-0000-0000-000000000000}"/>
  <bookViews>
    <workbookView xWindow="3465" yWindow="3465" windowWidth="21600" windowHeight="13545" xr2:uid="{C61B32FE-4D5F-4813-8392-5E4304776519}"/>
  </bookViews>
  <sheets>
    <sheet name="ごみ量換算表" sheetId="5" r:id="rId1"/>
    <sheet name="記入例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7" l="1"/>
  <c r="I5" i="7"/>
  <c r="J5" i="7"/>
  <c r="H6" i="7"/>
  <c r="J6" i="7"/>
  <c r="H7" i="7"/>
  <c r="J7" i="7"/>
  <c r="H8" i="7"/>
  <c r="I8" i="7"/>
  <c r="J8" i="7"/>
  <c r="H9" i="7"/>
  <c r="I9" i="7"/>
  <c r="J9" i="7"/>
  <c r="H10" i="7"/>
  <c r="J10" i="7" s="1"/>
  <c r="I10" i="7"/>
  <c r="H11" i="7"/>
  <c r="I11" i="7"/>
  <c r="J11" i="7" s="1"/>
  <c r="H12" i="7"/>
  <c r="I12" i="7"/>
  <c r="J12" i="7"/>
  <c r="H13" i="7"/>
  <c r="J13" i="7" s="1"/>
  <c r="I13" i="7"/>
  <c r="H14" i="7"/>
  <c r="J14" i="7" s="1"/>
  <c r="I14" i="7"/>
  <c r="H15" i="7"/>
  <c r="I15" i="7"/>
  <c r="J15" i="7"/>
  <c r="H16" i="7"/>
  <c r="I16" i="7"/>
  <c r="J16" i="7"/>
  <c r="H5" i="5"/>
  <c r="I5" i="5"/>
  <c r="J5" i="5"/>
  <c r="H6" i="5"/>
  <c r="J6" i="5"/>
  <c r="H7" i="5"/>
  <c r="J7" i="5"/>
  <c r="H8" i="5"/>
  <c r="I8" i="5"/>
  <c r="J8" i="5"/>
  <c r="H9" i="5"/>
  <c r="I9" i="5"/>
  <c r="J9" i="5" s="1"/>
  <c r="H10" i="5"/>
  <c r="I10" i="5"/>
  <c r="J10" i="5"/>
  <c r="H11" i="5"/>
  <c r="J11" i="5" s="1"/>
  <c r="I11" i="5"/>
  <c r="H12" i="5"/>
  <c r="I12" i="5"/>
  <c r="J12" i="5"/>
  <c r="H13" i="5"/>
  <c r="I13" i="5"/>
  <c r="J13" i="5"/>
  <c r="H14" i="5"/>
  <c r="I14" i="5"/>
  <c r="J14" i="5"/>
  <c r="H15" i="5"/>
  <c r="J15" i="5" s="1"/>
  <c r="I15" i="5"/>
  <c r="H16" i="5"/>
  <c r="I16" i="5"/>
  <c r="J16" i="5"/>
</calcChain>
</file>

<file path=xl/sharedStrings.xml><?xml version="1.0" encoding="utf-8"?>
<sst xmlns="http://schemas.openxmlformats.org/spreadsheetml/2006/main" count="70" uniqueCount="36">
  <si>
    <t>飲料用缶</t>
    <rPh sb="0" eb="3">
      <t>インリョウヨウ</t>
    </rPh>
    <rPh sb="3" eb="4">
      <t>カン</t>
    </rPh>
    <phoneticPr fontId="1"/>
  </si>
  <si>
    <t>飲料用びん</t>
    <rPh sb="0" eb="3">
      <t>インリョウヨウ</t>
    </rPh>
    <phoneticPr fontId="1"/>
  </si>
  <si>
    <t>可燃ごみ</t>
    <rPh sb="0" eb="2">
      <t>カネン</t>
    </rPh>
    <phoneticPr fontId="1"/>
  </si>
  <si>
    <t>不燃ごみ</t>
    <rPh sb="0" eb="2">
      <t>フネン</t>
    </rPh>
    <phoneticPr fontId="1"/>
  </si>
  <si>
    <t>分別区分</t>
    <rPh sb="0" eb="2">
      <t>ブンベツ</t>
    </rPh>
    <rPh sb="2" eb="4">
      <t>クブン</t>
    </rPh>
    <phoneticPr fontId="1"/>
  </si>
  <si>
    <t>資　　　源</t>
    <rPh sb="0" eb="1">
      <t>シ</t>
    </rPh>
    <rPh sb="4" eb="5">
      <t>ミナモト</t>
    </rPh>
    <phoneticPr fontId="1"/>
  </si>
  <si>
    <t>再利用率</t>
    <rPh sb="0" eb="4">
      <t>サイリヨウリツ</t>
    </rPh>
    <phoneticPr fontId="1"/>
  </si>
  <si>
    <t>計画書
記入欄</t>
    <rPh sb="0" eb="3">
      <t>ケイカクショ</t>
    </rPh>
    <rPh sb="4" eb="6">
      <t>キニュウ</t>
    </rPh>
    <rPh sb="6" eb="7">
      <t>ラン</t>
    </rPh>
    <phoneticPr fontId="1"/>
  </si>
  <si>
    <t>⑦</t>
    <phoneticPr fontId="1"/>
  </si>
  <si>
    <t>⑩</t>
    <phoneticPr fontId="1"/>
  </si>
  <si>
    <t>⑪</t>
    <phoneticPr fontId="1"/>
  </si>
  <si>
    <t>ペットボトル</t>
    <phoneticPr fontId="1"/>
  </si>
  <si>
    <t>⑫</t>
    <phoneticPr fontId="1"/>
  </si>
  <si>
    <t>①</t>
    <phoneticPr fontId="1"/>
  </si>
  <si>
    <t>④</t>
    <phoneticPr fontId="1"/>
  </si>
  <si>
    <t>③</t>
    <phoneticPr fontId="1"/>
  </si>
  <si>
    <t>ごみ</t>
    <phoneticPr fontId="1"/>
  </si>
  <si>
    <t>⑤</t>
    <phoneticPr fontId="1"/>
  </si>
  <si>
    <t>⑧、⑨</t>
    <phoneticPr fontId="1"/>
  </si>
  <si>
    <t>ごみ量換算表（区収集排出者用）</t>
    <rPh sb="2" eb="3">
      <t>リョウ</t>
    </rPh>
    <rPh sb="3" eb="5">
      <t>カンサン</t>
    </rPh>
    <rPh sb="5" eb="6">
      <t>ヒョウ</t>
    </rPh>
    <rPh sb="7" eb="8">
      <t>ク</t>
    </rPh>
    <rPh sb="8" eb="10">
      <t>シュウシュウ</t>
    </rPh>
    <rPh sb="10" eb="13">
      <t>ハイシュツシャ</t>
    </rPh>
    <rPh sb="13" eb="14">
      <t>ヨウ</t>
    </rPh>
    <phoneticPr fontId="1"/>
  </si>
  <si>
    <t xml:space="preserve"> 新聞紙</t>
    <rPh sb="1" eb="4">
      <t>シンブンシ</t>
    </rPh>
    <phoneticPr fontId="1"/>
  </si>
  <si>
    <t xml:space="preserve"> 雑誌、パンフレット</t>
    <rPh sb="1" eb="3">
      <t>ザッシ</t>
    </rPh>
    <phoneticPr fontId="1"/>
  </si>
  <si>
    <t xml:space="preserve"> ダンボール</t>
    <phoneticPr fontId="1"/>
  </si>
  <si>
    <t>古　　紙</t>
    <rPh sb="0" eb="1">
      <t>フル</t>
    </rPh>
    <rPh sb="3" eb="4">
      <t>カミ</t>
    </rPh>
    <phoneticPr fontId="1"/>
  </si>
  <si>
    <t>換算値（t）</t>
    <rPh sb="0" eb="2">
      <t>カンサン</t>
    </rPh>
    <rPh sb="2" eb="3">
      <t>チ</t>
    </rPh>
    <phoneticPr fontId="1"/>
  </si>
  <si>
    <t>使用枚数入力欄 (枚）</t>
    <rPh sb="0" eb="2">
      <t>シヨウ</t>
    </rPh>
    <rPh sb="2" eb="4">
      <t>マイスウ</t>
    </rPh>
    <rPh sb="4" eb="6">
      <t>ニュウリョク</t>
    </rPh>
    <rPh sb="6" eb="7">
      <t>ラン</t>
    </rPh>
    <rPh sb="9" eb="10">
      <t>マイ</t>
    </rPh>
    <phoneticPr fontId="1"/>
  </si>
  <si>
    <t>合計（ℓ）</t>
    <rPh sb="0" eb="2">
      <t>ゴウケイ</t>
    </rPh>
    <phoneticPr fontId="1"/>
  </si>
  <si>
    <t>プラスチック類</t>
    <rPh sb="6" eb="7">
      <t>ルイ</t>
    </rPh>
    <phoneticPr fontId="1"/>
  </si>
  <si>
    <t>コピー用紙</t>
    <rPh sb="3" eb="5">
      <t>ヨウシ</t>
    </rPh>
    <phoneticPr fontId="1"/>
  </si>
  <si>
    <r>
      <t xml:space="preserve">重　量
</t>
    </r>
    <r>
      <rPr>
        <sz val="8"/>
        <rFont val="ＭＳ 明朝"/>
        <family val="1"/>
        <charset val="128"/>
      </rPr>
      <t>（1ℓあたり)</t>
    </r>
    <rPh sb="0" eb="1">
      <t>シゲル</t>
    </rPh>
    <rPh sb="2" eb="3">
      <t>リョウ</t>
    </rPh>
    <phoneticPr fontId="1"/>
  </si>
  <si>
    <t xml:space="preserve"> シュレッダー</t>
    <phoneticPr fontId="1"/>
  </si>
  <si>
    <t xml:space="preserve"> シュレッダー</t>
    <phoneticPr fontId="1"/>
  </si>
  <si>
    <t>⑥</t>
    <phoneticPr fontId="1"/>
  </si>
  <si>
    <t>⑮</t>
    <phoneticPr fontId="1"/>
  </si>
  <si>
    <t>⑯</t>
    <phoneticPr fontId="1"/>
  </si>
  <si>
    <t>その他(再生できない紙類）</t>
    <rPh sb="2" eb="3">
      <t>タ</t>
    </rPh>
    <rPh sb="4" eb="6">
      <t>サイセイ</t>
    </rPh>
    <rPh sb="10" eb="12">
      <t>カミルイ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</si>
</sst>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ℓ"/>
    <numFmt numFmtId="178" formatCode="0.0_ "/>
    <numFmt numFmtId="179" formatCode="0.00\ &quot;kg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22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9" fontId="3" fillId="0" borderId="1" xfId="0" applyNumberFormat="1" applyFont="1" applyBorder="1" applyAlignment="1">
      <alignment horizontal="right" vertical="center" indent="1"/>
    </xf>
    <xf numFmtId="9" fontId="3" fillId="0" borderId="2" xfId="0" applyNumberFormat="1" applyFont="1" applyBorder="1" applyAlignment="1">
      <alignment horizontal="right" vertical="center" inden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178" fontId="6" fillId="5" borderId="2" xfId="0" applyNumberFormat="1" applyFont="1" applyFill="1" applyBorder="1" applyAlignment="1">
      <alignment horizontal="center" vertical="center"/>
    </xf>
    <xf numFmtId="178" fontId="6" fillId="5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79" fontId="5" fillId="3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116417</xdr:colOff>
      <xdr:row>1</xdr:row>
      <xdr:rowOff>95250</xdr:rowOff>
    </xdr:from>
    <xdr:to>
      <xdr:col>3</xdr:col>
      <xdr:colOff>635001</xdr:colOff>
      <xdr:row>3</xdr:row>
      <xdr:rowOff>285751</xdr:rowOff>
    </xdr:to>
    <xdr:sp macro="" textlink="">
      <xdr:nvSpPr>
        <xdr:cNvPr id="2" name="線吹き出し 2 (枠付き) 1">
          <a:extLst>
            <a:ext uri="{FF2B5EF4-FFF2-40B4-BE49-F238E27FC236}">
              <a16:creationId xmlns:a16="http://schemas.microsoft.com/office/drawing/2014/main" id="{FB913D79-6934-BF22-9C9A-717F220161CD}"/>
            </a:ext>
          </a:extLst>
        </xdr:cNvPr>
        <xdr:cNvSpPr/>
      </xdr:nvSpPr>
      <xdr:spPr>
        <a:xfrm>
          <a:off x="359834" y="317500"/>
          <a:ext cx="2434167" cy="878418"/>
        </a:xfrm>
        <a:prstGeom prst="borderCallout2">
          <a:avLst>
            <a:gd name="adj1" fmla="val 38158"/>
            <a:gd name="adj2" fmla="val 99493"/>
            <a:gd name="adj3" fmla="val 42386"/>
            <a:gd name="adj4" fmla="val 118985"/>
            <a:gd name="adj5" fmla="val 105228"/>
            <a:gd name="adj6" fmla="val 135507"/>
          </a:avLst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赤枠内のみ</a:t>
          </a:r>
          <a:r>
            <a:rPr kumimoji="1" lang="ja-JP" altLang="en-US" sz="1400"/>
            <a:t>入力が可能です。</a:t>
          </a:r>
          <a:endParaRPr kumimoji="1" lang="en-US" altLang="ja-JP" sz="1400"/>
        </a:p>
        <a:p>
          <a:pPr algn="l"/>
          <a:r>
            <a:rPr kumimoji="1" lang="ja-JP" altLang="en-US" sz="1400"/>
            <a:t>容量に応じて、使用した枚数を入力してください。</a:t>
          </a:r>
        </a:p>
      </xdr:txBody>
    </xdr:sp>
    <xdr:clientData/>
  </xdr:twoCellAnchor>
  <xdr:twoCellAnchor>
    <xdr:from>
      <xdr:col>2</xdr:col>
      <xdr:colOff>1661584</xdr:colOff>
      <xdr:row>4</xdr:row>
      <xdr:rowOff>10583</xdr:rowOff>
    </xdr:from>
    <xdr:to>
      <xdr:col>6</xdr:col>
      <xdr:colOff>772584</xdr:colOff>
      <xdr:row>16</xdr:row>
      <xdr:rowOff>21166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77CE2F4-C3D6-0D61-71DD-D2353B5EA36E}"/>
            </a:ext>
          </a:extLst>
        </xdr:cNvPr>
        <xdr:cNvSpPr/>
      </xdr:nvSpPr>
      <xdr:spPr>
        <a:xfrm>
          <a:off x="2148417" y="1270000"/>
          <a:ext cx="3132667" cy="524933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31750</xdr:colOff>
      <xdr:row>4</xdr:row>
      <xdr:rowOff>21166</xdr:rowOff>
    </xdr:from>
    <xdr:to>
      <xdr:col>10</xdr:col>
      <xdr:colOff>0</xdr:colOff>
      <xdr:row>15</xdr:row>
      <xdr:rowOff>455082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2383470-A7DF-3ABA-35D7-F049C722B12A}"/>
            </a:ext>
          </a:extLst>
        </xdr:cNvPr>
        <xdr:cNvSpPr/>
      </xdr:nvSpPr>
      <xdr:spPr>
        <a:xfrm>
          <a:off x="6826250" y="1280583"/>
          <a:ext cx="878417" cy="567266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148167</xdr:colOff>
      <xdr:row>1</xdr:row>
      <xdr:rowOff>21166</xdr:rowOff>
    </xdr:from>
    <xdr:to>
      <xdr:col>11</xdr:col>
      <xdr:colOff>687916</xdr:colOff>
      <xdr:row>3</xdr:row>
      <xdr:rowOff>63499</xdr:rowOff>
    </xdr:to>
    <xdr:sp macro="" textlink="">
      <xdr:nvSpPr>
        <xdr:cNvPr id="5" name="線吹き出し 2 (枠付き) 4">
          <a:extLst>
            <a:ext uri="{FF2B5EF4-FFF2-40B4-BE49-F238E27FC236}">
              <a16:creationId xmlns:a16="http://schemas.microsoft.com/office/drawing/2014/main" id="{67E6E56E-14C9-691F-72B9-EF1432793BBA}"/>
            </a:ext>
          </a:extLst>
        </xdr:cNvPr>
        <xdr:cNvSpPr/>
      </xdr:nvSpPr>
      <xdr:spPr>
        <a:xfrm>
          <a:off x="6942667" y="243416"/>
          <a:ext cx="2084916" cy="730250"/>
        </a:xfrm>
        <a:prstGeom prst="borderCallout2">
          <a:avLst>
            <a:gd name="adj1" fmla="val 50004"/>
            <a:gd name="adj2" fmla="val -823"/>
            <a:gd name="adj3" fmla="val 52155"/>
            <a:gd name="adj4" fmla="val -13346"/>
            <a:gd name="adj5" fmla="val 142523"/>
            <a:gd name="adj6" fmla="val -3547"/>
          </a:avLst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+mn-ea"/>
              <a:ea typeface="+mn-ea"/>
            </a:rPr>
            <a:t>換算値を再利用計画書（裏面）記入欄①～⑯に適合するように</a:t>
          </a:r>
          <a:endParaRPr kumimoji="1" lang="en-US" altLang="ja-JP" sz="1100">
            <a:latin typeface="+mn-ea"/>
            <a:ea typeface="+mn-ea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latin typeface="+mn-ea"/>
              <a:ea typeface="+mn-ea"/>
            </a:rPr>
            <a:t>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1B966-B116-4F62-B387-3695AEB572FB}">
  <dimension ref="A1:L31"/>
  <sheetViews>
    <sheetView tabSelected="1" view="pageLayout" zoomScale="90" zoomScaleNormal="100" zoomScalePageLayoutView="90" workbookViewId="0">
      <selection activeCell="C10" sqref="C10"/>
    </sheetView>
  </sheetViews>
  <sheetFormatPr defaultRowHeight="13.5" x14ac:dyDescent="0.15"/>
  <cols>
    <col min="1" max="2" width="3.5" style="1" customWidth="1"/>
    <col min="3" max="3" width="23.875" style="1" customWidth="1"/>
    <col min="4" max="7" width="11.125" style="1" customWidth="1"/>
    <col min="8" max="8" width="11.375" style="1" customWidth="1"/>
    <col min="9" max="9" width="9.875" style="2" customWidth="1"/>
    <col min="10" max="10" width="13" style="2" customWidth="1"/>
    <col min="11" max="11" width="9.125" style="2" customWidth="1"/>
    <col min="12" max="12" width="11.875" style="1" customWidth="1"/>
    <col min="13" max="16384" width="9" style="1"/>
  </cols>
  <sheetData>
    <row r="1" spans="1:12" ht="17.25" customHeight="1" x14ac:dyDescent="0.15">
      <c r="A1" s="20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34.5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</row>
    <row r="3" spans="1:12" ht="20.25" customHeight="1" x14ac:dyDescent="0.15">
      <c r="A3" s="27" t="s">
        <v>4</v>
      </c>
      <c r="B3" s="27"/>
      <c r="C3" s="27"/>
      <c r="D3" s="26" t="s">
        <v>25</v>
      </c>
      <c r="E3" s="26"/>
      <c r="F3" s="26"/>
      <c r="G3" s="26"/>
      <c r="H3" s="28" t="s">
        <v>26</v>
      </c>
      <c r="I3" s="29" t="s">
        <v>29</v>
      </c>
      <c r="J3" s="31" t="s">
        <v>24</v>
      </c>
      <c r="K3" s="32" t="s">
        <v>7</v>
      </c>
      <c r="L3" s="27" t="s">
        <v>6</v>
      </c>
    </row>
    <row r="4" spans="1:12" ht="27.75" customHeight="1" x14ac:dyDescent="0.15">
      <c r="A4" s="27"/>
      <c r="B4" s="27"/>
      <c r="C4" s="27"/>
      <c r="D4" s="13">
        <v>10</v>
      </c>
      <c r="E4" s="13">
        <v>20</v>
      </c>
      <c r="F4" s="13">
        <v>45</v>
      </c>
      <c r="G4" s="13">
        <v>70</v>
      </c>
      <c r="H4" s="28"/>
      <c r="I4" s="30"/>
      <c r="J4" s="31"/>
      <c r="K4" s="32"/>
      <c r="L4" s="27"/>
    </row>
    <row r="5" spans="1:12" ht="37.5" customHeight="1" x14ac:dyDescent="0.15">
      <c r="A5" s="33" t="s">
        <v>5</v>
      </c>
      <c r="B5" s="33" t="s">
        <v>23</v>
      </c>
      <c r="C5" s="5" t="s">
        <v>28</v>
      </c>
      <c r="D5" s="16"/>
      <c r="E5" s="16"/>
      <c r="F5" s="16"/>
      <c r="G5" s="16"/>
      <c r="H5" s="6">
        <f t="shared" ref="H5:H11" si="0">$D5*$D$4+$E5*$E$4+$F5*$F$4+$G5*$G$4</f>
        <v>0</v>
      </c>
      <c r="I5" s="17">
        <f>4/10</f>
        <v>0.4</v>
      </c>
      <c r="J5" s="14">
        <f>H5*I5/1000</f>
        <v>0</v>
      </c>
      <c r="K5" s="4" t="s">
        <v>13</v>
      </c>
      <c r="L5" s="7">
        <v>1</v>
      </c>
    </row>
    <row r="6" spans="1:12" ht="37.5" customHeight="1" x14ac:dyDescent="0.15">
      <c r="A6" s="34"/>
      <c r="B6" s="34"/>
      <c r="C6" s="5" t="s">
        <v>20</v>
      </c>
      <c r="D6" s="16"/>
      <c r="E6" s="16"/>
      <c r="F6" s="16"/>
      <c r="G6" s="16"/>
      <c r="H6" s="6">
        <f t="shared" si="0"/>
        <v>0</v>
      </c>
      <c r="I6" s="17">
        <v>0.4</v>
      </c>
      <c r="J6" s="14">
        <f t="shared" ref="J6:J15" si="1">H6*I6/1000</f>
        <v>0</v>
      </c>
      <c r="K6" s="4" t="s">
        <v>14</v>
      </c>
      <c r="L6" s="7">
        <v>1</v>
      </c>
    </row>
    <row r="7" spans="1:12" ht="37.5" customHeight="1" x14ac:dyDescent="0.15">
      <c r="A7" s="34"/>
      <c r="B7" s="34"/>
      <c r="C7" s="5" t="s">
        <v>21</v>
      </c>
      <c r="D7" s="16"/>
      <c r="E7" s="16"/>
      <c r="F7" s="16"/>
      <c r="G7" s="16"/>
      <c r="H7" s="6">
        <f t="shared" si="0"/>
        <v>0</v>
      </c>
      <c r="I7" s="17">
        <v>0.4</v>
      </c>
      <c r="J7" s="14">
        <f t="shared" si="1"/>
        <v>0</v>
      </c>
      <c r="K7" s="4" t="s">
        <v>15</v>
      </c>
      <c r="L7" s="7">
        <v>1</v>
      </c>
    </row>
    <row r="8" spans="1:12" ht="37.5" customHeight="1" x14ac:dyDescent="0.15">
      <c r="A8" s="34"/>
      <c r="B8" s="34"/>
      <c r="C8" s="5" t="s">
        <v>22</v>
      </c>
      <c r="D8" s="16"/>
      <c r="E8" s="16"/>
      <c r="F8" s="16"/>
      <c r="G8" s="16"/>
      <c r="H8" s="6">
        <f t="shared" si="0"/>
        <v>0</v>
      </c>
      <c r="I8" s="17">
        <f>1.5/10</f>
        <v>0.15</v>
      </c>
      <c r="J8" s="14">
        <f t="shared" si="1"/>
        <v>0</v>
      </c>
      <c r="K8" s="3" t="s">
        <v>17</v>
      </c>
      <c r="L8" s="7">
        <v>1</v>
      </c>
    </row>
    <row r="9" spans="1:12" ht="37.5" customHeight="1" x14ac:dyDescent="0.15">
      <c r="A9" s="34"/>
      <c r="B9" s="34"/>
      <c r="C9" s="18" t="s">
        <v>30</v>
      </c>
      <c r="D9" s="16"/>
      <c r="E9" s="16"/>
      <c r="F9" s="16"/>
      <c r="G9" s="16"/>
      <c r="H9" s="6">
        <f t="shared" si="0"/>
        <v>0</v>
      </c>
      <c r="I9" s="17">
        <f>2/45</f>
        <v>4.4444444444444446E-2</v>
      </c>
      <c r="J9" s="14">
        <f>H9*I9/1000</f>
        <v>0</v>
      </c>
      <c r="K9" s="3" t="s">
        <v>32</v>
      </c>
      <c r="L9" s="7">
        <v>1</v>
      </c>
    </row>
    <row r="10" spans="1:12" ht="37.5" customHeight="1" x14ac:dyDescent="0.15">
      <c r="A10" s="34"/>
      <c r="B10" s="35"/>
      <c r="C10" s="19" t="s">
        <v>35</v>
      </c>
      <c r="D10" s="16"/>
      <c r="E10" s="16"/>
      <c r="F10" s="16"/>
      <c r="G10" s="16"/>
      <c r="H10" s="6">
        <f t="shared" si="0"/>
        <v>0</v>
      </c>
      <c r="I10" s="17">
        <f>5/45</f>
        <v>0.1111111111111111</v>
      </c>
      <c r="J10" s="14">
        <f>H10*I10/1000</f>
        <v>0</v>
      </c>
      <c r="K10" s="3" t="s">
        <v>8</v>
      </c>
      <c r="L10" s="7">
        <v>1</v>
      </c>
    </row>
    <row r="11" spans="1:12" ht="37.5" customHeight="1" x14ac:dyDescent="0.15">
      <c r="A11" s="34"/>
      <c r="B11" s="36" t="s">
        <v>1</v>
      </c>
      <c r="C11" s="37"/>
      <c r="D11" s="16"/>
      <c r="E11" s="16"/>
      <c r="F11" s="16"/>
      <c r="G11" s="16"/>
      <c r="H11" s="6">
        <f t="shared" si="0"/>
        <v>0</v>
      </c>
      <c r="I11" s="17">
        <f>7.2/20</f>
        <v>0.36</v>
      </c>
      <c r="J11" s="14">
        <f>H11*I11/1000</f>
        <v>0</v>
      </c>
      <c r="K11" s="3" t="s">
        <v>9</v>
      </c>
      <c r="L11" s="7">
        <v>1</v>
      </c>
    </row>
    <row r="12" spans="1:12" ht="37.5" customHeight="1" x14ac:dyDescent="0.15">
      <c r="A12" s="34"/>
      <c r="B12" s="36" t="s">
        <v>0</v>
      </c>
      <c r="C12" s="37"/>
      <c r="D12" s="16"/>
      <c r="E12" s="16"/>
      <c r="F12" s="16"/>
      <c r="G12" s="16"/>
      <c r="H12" s="6">
        <f>$D12*$D$4+$E12*$E$4+$F12*$F$4+$G12*$G$4</f>
        <v>0</v>
      </c>
      <c r="I12" s="17">
        <f>(4.6+1.9)/45</f>
        <v>0.14444444444444443</v>
      </c>
      <c r="J12" s="14">
        <f t="shared" si="1"/>
        <v>0</v>
      </c>
      <c r="K12" s="4" t="s">
        <v>10</v>
      </c>
      <c r="L12" s="8">
        <v>1</v>
      </c>
    </row>
    <row r="13" spans="1:12" ht="37.5" customHeight="1" x14ac:dyDescent="0.15">
      <c r="A13" s="34"/>
      <c r="B13" s="36" t="s">
        <v>11</v>
      </c>
      <c r="C13" s="37"/>
      <c r="D13" s="16"/>
      <c r="E13" s="16"/>
      <c r="F13" s="16"/>
      <c r="G13" s="16"/>
      <c r="H13" s="6">
        <f>$D13*$D$4+$E13*$E$4+$F13*$F$4+$G13*$G$4</f>
        <v>0</v>
      </c>
      <c r="I13" s="17">
        <f>1.2/45</f>
        <v>2.6666666666666665E-2</v>
      </c>
      <c r="J13" s="14">
        <f t="shared" si="1"/>
        <v>0</v>
      </c>
      <c r="K13" s="3" t="s">
        <v>12</v>
      </c>
      <c r="L13" s="7">
        <v>1</v>
      </c>
    </row>
    <row r="14" spans="1:12" ht="37.5" customHeight="1" x14ac:dyDescent="0.15">
      <c r="A14" s="35"/>
      <c r="B14" s="36" t="s">
        <v>27</v>
      </c>
      <c r="C14" s="37"/>
      <c r="D14" s="16"/>
      <c r="E14" s="16"/>
      <c r="F14" s="16"/>
      <c r="G14" s="16"/>
      <c r="H14" s="6">
        <f>$D14*$D$4+$E14*$E$4+$F14*$F$4+$G14*$G$4</f>
        <v>0</v>
      </c>
      <c r="I14" s="17">
        <f>0.9/45</f>
        <v>0.02</v>
      </c>
      <c r="J14" s="14">
        <f t="shared" si="1"/>
        <v>0</v>
      </c>
      <c r="K14" s="3" t="s">
        <v>33</v>
      </c>
      <c r="L14" s="7">
        <v>1</v>
      </c>
    </row>
    <row r="15" spans="1:12" ht="37.5" customHeight="1" x14ac:dyDescent="0.15">
      <c r="A15" s="33" t="s">
        <v>16</v>
      </c>
      <c r="B15" s="36" t="s">
        <v>2</v>
      </c>
      <c r="C15" s="37"/>
      <c r="D15" s="16"/>
      <c r="E15" s="16"/>
      <c r="F15" s="16"/>
      <c r="G15" s="16"/>
      <c r="H15" s="6">
        <f>$D15*$D$4+$E15*$E$4+$F15*$F$4+$G15*$G$4</f>
        <v>0</v>
      </c>
      <c r="I15" s="17">
        <f>8.5/45</f>
        <v>0.18888888888888888</v>
      </c>
      <c r="J15" s="14">
        <f t="shared" si="1"/>
        <v>0</v>
      </c>
      <c r="K15" s="3" t="s">
        <v>18</v>
      </c>
      <c r="L15" s="7">
        <v>0</v>
      </c>
    </row>
    <row r="16" spans="1:12" ht="37.5" customHeight="1" x14ac:dyDescent="0.15">
      <c r="A16" s="35"/>
      <c r="B16" s="36" t="s">
        <v>3</v>
      </c>
      <c r="C16" s="37"/>
      <c r="D16" s="16"/>
      <c r="E16" s="16"/>
      <c r="F16" s="16"/>
      <c r="G16" s="16"/>
      <c r="H16" s="6">
        <f>$D16*$D$4+$E16*$E$4+$F16*$F$4+$G16*$G$4</f>
        <v>0</v>
      </c>
      <c r="I16" s="17">
        <f>8.5/45</f>
        <v>0.18888888888888888</v>
      </c>
      <c r="J16" s="15">
        <f>H16*I16/1000</f>
        <v>0</v>
      </c>
      <c r="K16" s="3" t="s">
        <v>34</v>
      </c>
      <c r="L16" s="7">
        <v>0</v>
      </c>
    </row>
    <row r="17" spans="1:12" x14ac:dyDescent="0.15">
      <c r="A17" s="11"/>
      <c r="B17" s="11"/>
      <c r="C17" s="11"/>
      <c r="D17" s="11"/>
      <c r="E17" s="11"/>
      <c r="F17" s="11"/>
      <c r="G17" s="11"/>
      <c r="H17" s="11"/>
      <c r="I17" s="12"/>
      <c r="J17" s="12"/>
      <c r="K17" s="12"/>
      <c r="L17" s="11"/>
    </row>
    <row r="18" spans="1:12" x14ac:dyDescent="0.15">
      <c r="A18" s="9"/>
      <c r="B18" s="9"/>
      <c r="C18" s="9"/>
      <c r="D18" s="9"/>
      <c r="E18" s="9"/>
      <c r="F18" s="9"/>
      <c r="G18" s="9"/>
      <c r="H18" s="9"/>
      <c r="I18" s="10"/>
      <c r="J18" s="10"/>
      <c r="K18" s="10"/>
      <c r="L18" s="9"/>
    </row>
    <row r="19" spans="1:12" x14ac:dyDescent="0.15">
      <c r="A19" s="9"/>
      <c r="B19" s="9"/>
      <c r="C19" s="9"/>
      <c r="D19" s="9"/>
      <c r="E19" s="9"/>
      <c r="F19" s="9"/>
      <c r="G19" s="9"/>
      <c r="H19" s="9"/>
      <c r="I19" s="10"/>
      <c r="J19" s="10"/>
      <c r="K19" s="10"/>
      <c r="L19" s="9"/>
    </row>
    <row r="20" spans="1:12" x14ac:dyDescent="0.15">
      <c r="A20" s="9"/>
      <c r="B20" s="9"/>
      <c r="C20" s="9"/>
      <c r="D20" s="9"/>
      <c r="E20" s="9"/>
      <c r="F20" s="9"/>
      <c r="G20" s="9"/>
      <c r="H20" s="9"/>
      <c r="I20" s="10"/>
      <c r="J20" s="10"/>
      <c r="K20" s="10"/>
      <c r="L20" s="9"/>
    </row>
    <row r="21" spans="1:12" x14ac:dyDescent="0.15">
      <c r="A21" s="9"/>
      <c r="B21" s="9"/>
      <c r="C21" s="9"/>
      <c r="D21" s="9"/>
      <c r="E21" s="9"/>
      <c r="F21" s="9"/>
      <c r="G21" s="9"/>
      <c r="H21" s="9"/>
      <c r="I21" s="10"/>
      <c r="J21" s="10"/>
      <c r="K21" s="10"/>
      <c r="L21" s="9"/>
    </row>
    <row r="22" spans="1:12" x14ac:dyDescent="0.15">
      <c r="A22" s="9"/>
      <c r="B22" s="9"/>
      <c r="C22" s="9"/>
      <c r="D22" s="9"/>
      <c r="E22" s="9"/>
      <c r="F22" s="9"/>
      <c r="G22" s="9"/>
      <c r="H22" s="9"/>
      <c r="I22" s="10"/>
      <c r="J22" s="10"/>
      <c r="K22" s="10"/>
      <c r="L22" s="9"/>
    </row>
    <row r="23" spans="1:12" x14ac:dyDescent="0.15">
      <c r="A23" s="9"/>
      <c r="B23" s="9"/>
      <c r="C23" s="9"/>
      <c r="D23" s="9"/>
      <c r="E23" s="9"/>
      <c r="F23" s="9"/>
      <c r="G23" s="9"/>
      <c r="H23" s="9"/>
      <c r="I23" s="10"/>
      <c r="J23" s="10"/>
      <c r="K23" s="10"/>
      <c r="L23" s="9"/>
    </row>
    <row r="24" spans="1:12" x14ac:dyDescent="0.15">
      <c r="A24" s="9"/>
      <c r="B24" s="9"/>
      <c r="C24" s="9"/>
      <c r="D24" s="9"/>
      <c r="E24" s="9"/>
      <c r="F24" s="9"/>
      <c r="G24" s="9"/>
      <c r="H24" s="9"/>
      <c r="I24" s="10"/>
      <c r="J24" s="10"/>
      <c r="K24" s="10"/>
      <c r="L24" s="9"/>
    </row>
    <row r="25" spans="1:12" x14ac:dyDescent="0.15">
      <c r="A25" s="9"/>
      <c r="B25" s="9"/>
      <c r="C25" s="9"/>
      <c r="D25" s="9"/>
      <c r="E25" s="9"/>
      <c r="F25" s="9"/>
      <c r="G25" s="9"/>
      <c r="H25" s="9"/>
      <c r="I25" s="10"/>
      <c r="J25" s="10"/>
      <c r="K25" s="10"/>
      <c r="L25" s="9"/>
    </row>
    <row r="26" spans="1:12" x14ac:dyDescent="0.15">
      <c r="A26" s="9"/>
      <c r="B26" s="9"/>
      <c r="C26" s="9"/>
      <c r="D26" s="9"/>
      <c r="E26" s="9"/>
      <c r="F26" s="9"/>
      <c r="G26" s="9"/>
      <c r="H26" s="9"/>
      <c r="I26" s="10"/>
      <c r="J26" s="10"/>
      <c r="K26" s="10"/>
      <c r="L26" s="9"/>
    </row>
    <row r="27" spans="1:12" x14ac:dyDescent="0.15">
      <c r="A27" s="9"/>
      <c r="B27" s="9"/>
      <c r="C27" s="9"/>
      <c r="D27" s="9"/>
      <c r="E27" s="9"/>
      <c r="F27" s="9"/>
      <c r="G27" s="9"/>
      <c r="H27" s="9"/>
      <c r="I27" s="10"/>
      <c r="J27" s="10"/>
      <c r="K27" s="10"/>
      <c r="L27" s="9"/>
    </row>
    <row r="28" spans="1:12" x14ac:dyDescent="0.15">
      <c r="A28" s="9"/>
      <c r="B28" s="9"/>
      <c r="C28" s="9"/>
      <c r="D28" s="9"/>
      <c r="E28" s="9"/>
      <c r="F28" s="9"/>
      <c r="G28" s="9"/>
      <c r="H28" s="9"/>
      <c r="I28" s="10"/>
      <c r="J28" s="10"/>
      <c r="K28" s="10"/>
      <c r="L28" s="9"/>
    </row>
    <row r="29" spans="1:12" x14ac:dyDescent="0.15">
      <c r="A29" s="9"/>
      <c r="B29" s="9"/>
      <c r="C29" s="9"/>
      <c r="D29" s="9"/>
      <c r="E29" s="9"/>
      <c r="F29" s="9"/>
      <c r="G29" s="9"/>
      <c r="H29" s="9"/>
      <c r="I29" s="10"/>
      <c r="J29" s="10"/>
      <c r="K29" s="10"/>
      <c r="L29" s="9"/>
    </row>
    <row r="30" spans="1:12" x14ac:dyDescent="0.15">
      <c r="A30" s="9"/>
      <c r="B30" s="9"/>
      <c r="C30" s="9"/>
      <c r="D30" s="9"/>
      <c r="E30" s="9"/>
      <c r="F30" s="9"/>
      <c r="G30" s="9"/>
      <c r="H30" s="9"/>
      <c r="I30" s="10"/>
      <c r="J30" s="10"/>
      <c r="K30" s="10"/>
      <c r="L30" s="9"/>
    </row>
    <row r="31" spans="1:12" x14ac:dyDescent="0.15">
      <c r="A31" s="9"/>
      <c r="B31" s="9"/>
      <c r="C31" s="9"/>
      <c r="D31" s="9"/>
      <c r="E31" s="9"/>
      <c r="F31" s="9"/>
      <c r="G31" s="9"/>
      <c r="H31" s="9"/>
      <c r="I31" s="10"/>
      <c r="J31" s="10"/>
      <c r="K31" s="10"/>
      <c r="L31" s="9"/>
    </row>
  </sheetData>
  <sheetProtection selectLockedCells="1"/>
  <mergeCells count="17">
    <mergeCell ref="B5:B10"/>
    <mergeCell ref="A5:A14"/>
    <mergeCell ref="B14:C14"/>
    <mergeCell ref="B15:C15"/>
    <mergeCell ref="B16:C16"/>
    <mergeCell ref="B11:C11"/>
    <mergeCell ref="B12:C12"/>
    <mergeCell ref="B13:C13"/>
    <mergeCell ref="A15:A16"/>
    <mergeCell ref="A1:L2"/>
    <mergeCell ref="D3:G3"/>
    <mergeCell ref="A3:C4"/>
    <mergeCell ref="H3:H4"/>
    <mergeCell ref="I3:I4"/>
    <mergeCell ref="J3:J4"/>
    <mergeCell ref="K3:K4"/>
    <mergeCell ref="L3:L4"/>
  </mergeCells>
  <phoneticPr fontId="1"/>
  <pageMargins left="0.61458333333333337" right="0.94791666666666663" top="0.5" bottom="0.53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55896-1B1B-475F-B46D-E508B2480F15}">
  <dimension ref="A1:L31"/>
  <sheetViews>
    <sheetView view="pageLayout" zoomScale="90" zoomScaleNormal="100" zoomScalePageLayoutView="90" workbookViewId="0">
      <selection activeCell="D10" sqref="D10"/>
    </sheetView>
  </sheetViews>
  <sheetFormatPr defaultRowHeight="13.5" x14ac:dyDescent="0.15"/>
  <cols>
    <col min="1" max="2" width="3.5" style="1" customWidth="1"/>
    <col min="3" max="3" width="23.875" style="1" customWidth="1"/>
    <col min="4" max="7" width="11.125" style="1" customWidth="1"/>
    <col min="8" max="8" width="11.375" style="1" customWidth="1"/>
    <col min="9" max="9" width="9.875" style="2" customWidth="1"/>
    <col min="10" max="10" width="13" style="2" customWidth="1"/>
    <col min="11" max="11" width="9.125" style="2" customWidth="1"/>
    <col min="12" max="12" width="11.875" style="1" customWidth="1"/>
    <col min="13" max="16384" width="9" style="1"/>
  </cols>
  <sheetData>
    <row r="1" spans="1:12" ht="17.25" customHeight="1" x14ac:dyDescent="0.15">
      <c r="A1" s="20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34.5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</row>
    <row r="3" spans="1:12" ht="20.25" customHeight="1" x14ac:dyDescent="0.15">
      <c r="A3" s="27" t="s">
        <v>4</v>
      </c>
      <c r="B3" s="27"/>
      <c r="C3" s="27"/>
      <c r="D3" s="26" t="s">
        <v>25</v>
      </c>
      <c r="E3" s="26"/>
      <c r="F3" s="26"/>
      <c r="G3" s="26"/>
      <c r="H3" s="28" t="s">
        <v>26</v>
      </c>
      <c r="I3" s="29" t="s">
        <v>29</v>
      </c>
      <c r="J3" s="31" t="s">
        <v>24</v>
      </c>
      <c r="K3" s="32" t="s">
        <v>7</v>
      </c>
      <c r="L3" s="27" t="s">
        <v>6</v>
      </c>
    </row>
    <row r="4" spans="1:12" ht="27.75" customHeight="1" x14ac:dyDescent="0.15">
      <c r="A4" s="27"/>
      <c r="B4" s="27"/>
      <c r="C4" s="27"/>
      <c r="D4" s="13">
        <v>10</v>
      </c>
      <c r="E4" s="13">
        <v>20</v>
      </c>
      <c r="F4" s="13">
        <v>45</v>
      </c>
      <c r="G4" s="13">
        <v>70</v>
      </c>
      <c r="H4" s="28"/>
      <c r="I4" s="30"/>
      <c r="J4" s="31"/>
      <c r="K4" s="32"/>
      <c r="L4" s="27"/>
    </row>
    <row r="5" spans="1:12" ht="37.5" customHeight="1" x14ac:dyDescent="0.15">
      <c r="A5" s="33" t="s">
        <v>5</v>
      </c>
      <c r="B5" s="33" t="s">
        <v>23</v>
      </c>
      <c r="C5" s="5" t="s">
        <v>28</v>
      </c>
      <c r="D5" s="16">
        <v>100</v>
      </c>
      <c r="E5" s="16"/>
      <c r="F5" s="16"/>
      <c r="G5" s="16"/>
      <c r="H5" s="6">
        <f>$D5*$D$4+$E5*$E$4+$F5*$F$4+$G5*$G$4</f>
        <v>1000</v>
      </c>
      <c r="I5" s="17">
        <f>4/10</f>
        <v>0.4</v>
      </c>
      <c r="J5" s="14">
        <f>H5*I5/1000</f>
        <v>0.4</v>
      </c>
      <c r="K5" s="4" t="s">
        <v>13</v>
      </c>
      <c r="L5" s="7">
        <v>1</v>
      </c>
    </row>
    <row r="6" spans="1:12" ht="37.5" customHeight="1" x14ac:dyDescent="0.15">
      <c r="A6" s="34"/>
      <c r="B6" s="34"/>
      <c r="C6" s="5" t="s">
        <v>20</v>
      </c>
      <c r="D6" s="16">
        <v>32</v>
      </c>
      <c r="E6" s="16"/>
      <c r="F6" s="16"/>
      <c r="G6" s="16"/>
      <c r="H6" s="6">
        <f t="shared" ref="H6:H16" si="0">$D6*$D$4+$E6*$E$4+$F6*$F$4+$G6*$G$4</f>
        <v>320</v>
      </c>
      <c r="I6" s="17">
        <v>0.4</v>
      </c>
      <c r="J6" s="14">
        <f t="shared" ref="J6:J15" si="1">H6*I6/1000</f>
        <v>0.128</v>
      </c>
      <c r="K6" s="4" t="s">
        <v>14</v>
      </c>
      <c r="L6" s="7">
        <v>1</v>
      </c>
    </row>
    <row r="7" spans="1:12" ht="37.5" customHeight="1" x14ac:dyDescent="0.15">
      <c r="A7" s="34"/>
      <c r="B7" s="34"/>
      <c r="C7" s="5" t="s">
        <v>21</v>
      </c>
      <c r="D7" s="16">
        <v>35</v>
      </c>
      <c r="E7" s="16"/>
      <c r="F7" s="16"/>
      <c r="G7" s="16"/>
      <c r="H7" s="6">
        <f t="shared" si="0"/>
        <v>350</v>
      </c>
      <c r="I7" s="17">
        <v>0.4</v>
      </c>
      <c r="J7" s="14">
        <f t="shared" si="1"/>
        <v>0.14000000000000001</v>
      </c>
      <c r="K7" s="4" t="s">
        <v>15</v>
      </c>
      <c r="L7" s="7">
        <v>1</v>
      </c>
    </row>
    <row r="8" spans="1:12" ht="37.5" customHeight="1" x14ac:dyDescent="0.15">
      <c r="A8" s="34"/>
      <c r="B8" s="34"/>
      <c r="C8" s="5" t="s">
        <v>22</v>
      </c>
      <c r="D8" s="16">
        <v>100</v>
      </c>
      <c r="E8" s="16"/>
      <c r="F8" s="16"/>
      <c r="G8" s="16"/>
      <c r="H8" s="6">
        <f t="shared" si="0"/>
        <v>1000</v>
      </c>
      <c r="I8" s="17">
        <f>1.5/10</f>
        <v>0.15</v>
      </c>
      <c r="J8" s="14">
        <f t="shared" si="1"/>
        <v>0.15</v>
      </c>
      <c r="K8" s="3" t="s">
        <v>17</v>
      </c>
      <c r="L8" s="7">
        <v>1</v>
      </c>
    </row>
    <row r="9" spans="1:12" ht="37.5" customHeight="1" x14ac:dyDescent="0.15">
      <c r="A9" s="34"/>
      <c r="B9" s="34"/>
      <c r="C9" s="5" t="s">
        <v>31</v>
      </c>
      <c r="D9" s="16"/>
      <c r="E9" s="16"/>
      <c r="F9" s="16">
        <v>50</v>
      </c>
      <c r="G9" s="16"/>
      <c r="H9" s="6">
        <f>$D9*$D$4+$E9*$E$4+$F9*$F$4+$G9*$G$4</f>
        <v>2250</v>
      </c>
      <c r="I9" s="17">
        <f>2/45</f>
        <v>4.4444444444444446E-2</v>
      </c>
      <c r="J9" s="14">
        <f t="shared" si="1"/>
        <v>0.1</v>
      </c>
      <c r="K9" s="3" t="s">
        <v>32</v>
      </c>
      <c r="L9" s="7">
        <v>1</v>
      </c>
    </row>
    <row r="10" spans="1:12" ht="37.5" customHeight="1" x14ac:dyDescent="0.15">
      <c r="A10" s="34"/>
      <c r="B10" s="35"/>
      <c r="C10" s="19" t="s">
        <v>35</v>
      </c>
      <c r="D10" s="16"/>
      <c r="E10" s="16"/>
      <c r="F10" s="16">
        <v>62</v>
      </c>
      <c r="G10" s="16"/>
      <c r="H10" s="6">
        <f t="shared" si="0"/>
        <v>2790</v>
      </c>
      <c r="I10" s="17">
        <f>5/45</f>
        <v>0.1111111111111111</v>
      </c>
      <c r="J10" s="14">
        <f t="shared" si="1"/>
        <v>0.31</v>
      </c>
      <c r="K10" s="3" t="s">
        <v>8</v>
      </c>
      <c r="L10" s="7">
        <v>1</v>
      </c>
    </row>
    <row r="11" spans="1:12" ht="37.5" customHeight="1" x14ac:dyDescent="0.15">
      <c r="A11" s="34"/>
      <c r="B11" s="36" t="s">
        <v>1</v>
      </c>
      <c r="C11" s="37"/>
      <c r="D11" s="16"/>
      <c r="E11" s="16"/>
      <c r="F11" s="16">
        <v>7</v>
      </c>
      <c r="G11" s="16"/>
      <c r="H11" s="6">
        <f t="shared" si="0"/>
        <v>315</v>
      </c>
      <c r="I11" s="17">
        <f>7.2/20</f>
        <v>0.36</v>
      </c>
      <c r="J11" s="14">
        <f t="shared" si="1"/>
        <v>0.11339999999999999</v>
      </c>
      <c r="K11" s="3" t="s">
        <v>9</v>
      </c>
      <c r="L11" s="7">
        <v>1</v>
      </c>
    </row>
    <row r="12" spans="1:12" ht="37.5" customHeight="1" x14ac:dyDescent="0.15">
      <c r="A12" s="34"/>
      <c r="B12" s="36" t="s">
        <v>0</v>
      </c>
      <c r="C12" s="37"/>
      <c r="D12" s="16"/>
      <c r="E12" s="16"/>
      <c r="F12" s="16">
        <v>14</v>
      </c>
      <c r="G12" s="16"/>
      <c r="H12" s="6">
        <f t="shared" si="0"/>
        <v>630</v>
      </c>
      <c r="I12" s="17">
        <f>(4.6+1.9)/45</f>
        <v>0.14444444444444443</v>
      </c>
      <c r="J12" s="14">
        <f t="shared" si="1"/>
        <v>9.0999999999999984E-2</v>
      </c>
      <c r="K12" s="4" t="s">
        <v>10</v>
      </c>
      <c r="L12" s="8">
        <v>1</v>
      </c>
    </row>
    <row r="13" spans="1:12" ht="37.5" customHeight="1" x14ac:dyDescent="0.15">
      <c r="A13" s="34"/>
      <c r="B13" s="36" t="s">
        <v>11</v>
      </c>
      <c r="C13" s="37"/>
      <c r="D13" s="16"/>
      <c r="E13" s="16"/>
      <c r="F13" s="16">
        <v>32</v>
      </c>
      <c r="G13" s="16"/>
      <c r="H13" s="6">
        <f t="shared" si="0"/>
        <v>1440</v>
      </c>
      <c r="I13" s="17">
        <f>1.2/45</f>
        <v>2.6666666666666665E-2</v>
      </c>
      <c r="J13" s="14">
        <f t="shared" si="1"/>
        <v>3.8399999999999997E-2</v>
      </c>
      <c r="K13" s="3" t="s">
        <v>12</v>
      </c>
      <c r="L13" s="7">
        <v>1</v>
      </c>
    </row>
    <row r="14" spans="1:12" ht="37.5" customHeight="1" x14ac:dyDescent="0.15">
      <c r="A14" s="35"/>
      <c r="B14" s="36" t="s">
        <v>27</v>
      </c>
      <c r="C14" s="37"/>
      <c r="D14" s="16"/>
      <c r="E14" s="16"/>
      <c r="F14" s="16">
        <v>21</v>
      </c>
      <c r="G14" s="16"/>
      <c r="H14" s="6">
        <f t="shared" si="0"/>
        <v>945</v>
      </c>
      <c r="I14" s="17">
        <f>0.9/45</f>
        <v>0.02</v>
      </c>
      <c r="J14" s="14">
        <f t="shared" si="1"/>
        <v>1.8900000000000004E-2</v>
      </c>
      <c r="K14" s="3" t="s">
        <v>33</v>
      </c>
      <c r="L14" s="7">
        <v>1</v>
      </c>
    </row>
    <row r="15" spans="1:12" ht="37.5" customHeight="1" x14ac:dyDescent="0.15">
      <c r="A15" s="33" t="s">
        <v>16</v>
      </c>
      <c r="B15" s="36" t="s">
        <v>2</v>
      </c>
      <c r="C15" s="37"/>
      <c r="D15" s="16"/>
      <c r="E15" s="16"/>
      <c r="F15" s="16">
        <v>25</v>
      </c>
      <c r="G15" s="16"/>
      <c r="H15" s="6">
        <f t="shared" si="0"/>
        <v>1125</v>
      </c>
      <c r="I15" s="17">
        <f>8.5/45</f>
        <v>0.18888888888888888</v>
      </c>
      <c r="J15" s="14">
        <f t="shared" si="1"/>
        <v>0.21249999999999999</v>
      </c>
      <c r="K15" s="3" t="s">
        <v>18</v>
      </c>
      <c r="L15" s="7">
        <v>0</v>
      </c>
    </row>
    <row r="16" spans="1:12" ht="37.5" customHeight="1" x14ac:dyDescent="0.15">
      <c r="A16" s="35"/>
      <c r="B16" s="36" t="s">
        <v>3</v>
      </c>
      <c r="C16" s="37"/>
      <c r="D16" s="16">
        <v>5</v>
      </c>
      <c r="E16" s="16"/>
      <c r="F16" s="16">
        <v>13</v>
      </c>
      <c r="G16" s="16"/>
      <c r="H16" s="6">
        <f t="shared" si="0"/>
        <v>635</v>
      </c>
      <c r="I16" s="17">
        <f>8.5/45</f>
        <v>0.18888888888888888</v>
      </c>
      <c r="J16" s="15">
        <f>H16*I16/1000</f>
        <v>0.11994444444444444</v>
      </c>
      <c r="K16" s="3" t="s">
        <v>34</v>
      </c>
      <c r="L16" s="7">
        <v>0</v>
      </c>
    </row>
    <row r="17" spans="1:12" x14ac:dyDescent="0.15">
      <c r="A17" s="11"/>
      <c r="B17" s="11"/>
      <c r="C17" s="11"/>
      <c r="D17" s="11"/>
      <c r="E17" s="11"/>
      <c r="F17" s="11"/>
      <c r="G17" s="11"/>
      <c r="H17" s="11"/>
      <c r="I17" s="12"/>
      <c r="J17" s="12"/>
      <c r="K17" s="12"/>
      <c r="L17" s="11"/>
    </row>
    <row r="18" spans="1:12" x14ac:dyDescent="0.15">
      <c r="A18" s="9"/>
      <c r="B18" s="9"/>
      <c r="C18" s="9"/>
      <c r="D18" s="9"/>
      <c r="E18" s="9"/>
      <c r="F18" s="9"/>
      <c r="G18" s="9"/>
      <c r="H18" s="9"/>
      <c r="I18" s="10"/>
      <c r="J18" s="10"/>
      <c r="K18" s="10"/>
      <c r="L18" s="9"/>
    </row>
    <row r="19" spans="1:12" x14ac:dyDescent="0.15">
      <c r="A19" s="9"/>
      <c r="B19" s="9"/>
      <c r="C19" s="9"/>
      <c r="D19" s="9"/>
      <c r="E19" s="9"/>
      <c r="F19" s="9"/>
      <c r="G19" s="9"/>
      <c r="H19" s="9"/>
      <c r="I19" s="10"/>
      <c r="J19" s="10"/>
      <c r="K19" s="10"/>
      <c r="L19" s="9"/>
    </row>
    <row r="20" spans="1:12" x14ac:dyDescent="0.15">
      <c r="A20" s="9"/>
      <c r="B20" s="9"/>
      <c r="C20" s="9"/>
      <c r="D20" s="9"/>
      <c r="E20" s="9"/>
      <c r="F20" s="9"/>
      <c r="G20" s="9"/>
      <c r="H20" s="9"/>
      <c r="I20" s="10"/>
      <c r="J20" s="10"/>
      <c r="K20" s="10"/>
      <c r="L20" s="9"/>
    </row>
    <row r="21" spans="1:12" x14ac:dyDescent="0.15">
      <c r="A21" s="9"/>
      <c r="B21" s="9"/>
      <c r="C21" s="9"/>
      <c r="D21" s="9"/>
      <c r="E21" s="9"/>
      <c r="F21" s="9"/>
      <c r="G21" s="9"/>
      <c r="H21" s="9"/>
      <c r="I21" s="10"/>
      <c r="J21" s="10"/>
      <c r="K21" s="10"/>
      <c r="L21" s="9"/>
    </row>
    <row r="22" spans="1:12" x14ac:dyDescent="0.15">
      <c r="A22" s="9"/>
      <c r="B22" s="9"/>
      <c r="C22" s="9"/>
      <c r="D22" s="9"/>
      <c r="E22" s="9"/>
      <c r="F22" s="9"/>
      <c r="G22" s="9"/>
      <c r="H22" s="9"/>
      <c r="I22" s="10"/>
      <c r="J22" s="10"/>
      <c r="K22" s="10"/>
      <c r="L22" s="9"/>
    </row>
    <row r="23" spans="1:12" x14ac:dyDescent="0.15">
      <c r="A23" s="9"/>
      <c r="B23" s="9"/>
      <c r="C23" s="9"/>
      <c r="D23" s="9"/>
      <c r="E23" s="9"/>
      <c r="F23" s="9"/>
      <c r="G23" s="9"/>
      <c r="H23" s="9"/>
      <c r="I23" s="10"/>
      <c r="J23" s="10"/>
      <c r="K23" s="10"/>
      <c r="L23" s="9"/>
    </row>
    <row r="24" spans="1:12" x14ac:dyDescent="0.15">
      <c r="A24" s="9"/>
      <c r="B24" s="9"/>
      <c r="C24" s="9"/>
      <c r="D24" s="9"/>
      <c r="E24" s="9"/>
      <c r="F24" s="9"/>
      <c r="G24" s="9"/>
      <c r="H24" s="9"/>
      <c r="I24" s="10"/>
      <c r="J24" s="10"/>
      <c r="K24" s="10"/>
      <c r="L24" s="9"/>
    </row>
    <row r="25" spans="1:12" x14ac:dyDescent="0.15">
      <c r="A25" s="9"/>
      <c r="B25" s="9"/>
      <c r="C25" s="9"/>
      <c r="D25" s="9"/>
      <c r="E25" s="9"/>
      <c r="F25" s="9"/>
      <c r="G25" s="9"/>
      <c r="H25" s="9"/>
      <c r="I25" s="10"/>
      <c r="J25" s="10"/>
      <c r="K25" s="10"/>
      <c r="L25" s="9"/>
    </row>
    <row r="26" spans="1:12" x14ac:dyDescent="0.15">
      <c r="A26" s="9"/>
      <c r="B26" s="9"/>
      <c r="C26" s="9"/>
      <c r="D26" s="9"/>
      <c r="E26" s="9"/>
      <c r="F26" s="9"/>
      <c r="G26" s="9"/>
      <c r="H26" s="9"/>
      <c r="I26" s="10"/>
      <c r="J26" s="10"/>
      <c r="K26" s="10"/>
      <c r="L26" s="9"/>
    </row>
    <row r="27" spans="1:12" x14ac:dyDescent="0.15">
      <c r="A27" s="9"/>
      <c r="B27" s="9"/>
      <c r="C27" s="9"/>
      <c r="D27" s="9"/>
      <c r="E27" s="9"/>
      <c r="F27" s="9"/>
      <c r="G27" s="9"/>
      <c r="H27" s="9"/>
      <c r="I27" s="10"/>
      <c r="J27" s="10"/>
      <c r="K27" s="10"/>
      <c r="L27" s="9"/>
    </row>
    <row r="28" spans="1:12" x14ac:dyDescent="0.15">
      <c r="A28" s="9"/>
      <c r="B28" s="9"/>
      <c r="C28" s="9"/>
      <c r="D28" s="9"/>
      <c r="E28" s="9"/>
      <c r="F28" s="9"/>
      <c r="G28" s="9"/>
      <c r="H28" s="9"/>
      <c r="I28" s="10"/>
      <c r="J28" s="10"/>
      <c r="K28" s="10"/>
      <c r="L28" s="9"/>
    </row>
    <row r="29" spans="1:12" x14ac:dyDescent="0.15">
      <c r="A29" s="9"/>
      <c r="B29" s="9"/>
      <c r="C29" s="9"/>
      <c r="D29" s="9"/>
      <c r="E29" s="9"/>
      <c r="F29" s="9"/>
      <c r="G29" s="9"/>
      <c r="H29" s="9"/>
      <c r="I29" s="10"/>
      <c r="J29" s="10"/>
      <c r="K29" s="10"/>
      <c r="L29" s="9"/>
    </row>
    <row r="30" spans="1:12" x14ac:dyDescent="0.15">
      <c r="A30" s="9"/>
      <c r="B30" s="9"/>
      <c r="C30" s="9"/>
      <c r="D30" s="9"/>
      <c r="E30" s="9"/>
      <c r="F30" s="9"/>
      <c r="G30" s="9"/>
      <c r="H30" s="9"/>
      <c r="I30" s="10"/>
      <c r="J30" s="10"/>
      <c r="K30" s="10"/>
      <c r="L30" s="9"/>
    </row>
    <row r="31" spans="1:12" x14ac:dyDescent="0.15">
      <c r="A31" s="9"/>
      <c r="B31" s="9"/>
      <c r="C31" s="9"/>
      <c r="D31" s="9"/>
      <c r="E31" s="9"/>
      <c r="F31" s="9"/>
      <c r="G31" s="9"/>
      <c r="H31" s="9"/>
      <c r="I31" s="10"/>
      <c r="J31" s="10"/>
      <c r="K31" s="10"/>
      <c r="L31" s="9"/>
    </row>
  </sheetData>
  <sheetProtection selectLockedCells="1"/>
  <mergeCells count="17">
    <mergeCell ref="A15:A16"/>
    <mergeCell ref="B15:C15"/>
    <mergeCell ref="B16:C16"/>
    <mergeCell ref="A5:A14"/>
    <mergeCell ref="B5:B10"/>
    <mergeCell ref="B11:C11"/>
    <mergeCell ref="B12:C12"/>
    <mergeCell ref="B13:C13"/>
    <mergeCell ref="B14:C14"/>
    <mergeCell ref="A1:L2"/>
    <mergeCell ref="A3:C4"/>
    <mergeCell ref="D3:G3"/>
    <mergeCell ref="H3:H4"/>
    <mergeCell ref="I3:I4"/>
    <mergeCell ref="J3:J4"/>
    <mergeCell ref="K3:K4"/>
    <mergeCell ref="L3:L4"/>
  </mergeCells>
  <phoneticPr fontId="1"/>
  <pageMargins left="0.61458333333333337" right="0.94791666666666663" top="0.5" bottom="0.53" header="0.51200000000000001" footer="0.5120000000000000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ごみ量換算表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ごみ換算表（区収集計算シート）</dc:title>
  <dc:creator>千代田区</dc:creator>
  <cp:lastPrinted>2014-10-28T05:58:32Z</cp:lastPrinted>
  <dcterms:created xsi:type="dcterms:W3CDTF">2009-03-11T07:30:45Z</dcterms:created>
  <dcterms:modified xsi:type="dcterms:W3CDTF">2026-09-10T05:50:02Z</dcterms:modified>
</cp:coreProperties>
</file>