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13_ncr:1_{6EDD42E5-86CC-4561-9E76-6AFDEA7B9C5C}" xr6:coauthVersionLast="47" xr6:coauthVersionMax="47" xr10:uidLastSave="{00000000-0000-0000-0000-000000000000}"/>
  <bookViews>
    <workbookView xWindow="-120" yWindow="-120" windowWidth="29040" windowHeight="15840" xr2:uid="{00000000-000D-0000-FFFF-FFFF00000000}"/>
  </bookViews>
  <sheets>
    <sheet name="3-1(1)(R3)" sheetId="1" r:id="rId1"/>
    <sheet name="3-1(2)(R3)" sheetId="2" r:id="rId2"/>
    <sheet name="3-2(R3)" sheetId="3" r:id="rId3"/>
    <sheet name="3-3(R3)" sheetId="4" r:id="rId4"/>
    <sheet name="3-4(R3)" sheetId="5" r:id="rId5"/>
    <sheet name="3-5(R3)" sheetId="6" r:id="rId6"/>
    <sheet name="3-6-1左（R3)" sheetId="7" r:id="rId7"/>
    <sheet name="3-6-2右(R3)" sheetId="8" r:id="rId8"/>
    <sheet name="3-6-3左(R3)" sheetId="9" r:id="rId9"/>
    <sheet name="3-6-4右(R3)" sheetId="10" r:id="rId10"/>
    <sheet name="3-7（R3)" sheetId="11" r:id="rId11"/>
    <sheet name="3-8（R3) " sheetId="12" r:id="rId12"/>
    <sheet name="3-9（R3)" sheetId="13" r:id="rId13"/>
    <sheet name="3-10（R3)" sheetId="14" r:id="rId14"/>
    <sheet name="3-11（R3)" sheetId="15" r:id="rId15"/>
    <sheet name="3-12（R3)" sheetId="16" r:id="rId16"/>
    <sheet name="3-13（R3)" sheetId="17" r:id="rId17"/>
    <sheet name="3-14（1）（R3)" sheetId="18" r:id="rId18"/>
    <sheet name="3-14（2）（R3)" sheetId="19" r:id="rId19"/>
    <sheet name="3-15（R3)" sheetId="20" r:id="rId20"/>
    <sheet name="3-16（R3)" sheetId="21" r:id="rId21"/>
    <sheet name="3-17（R3)" sheetId="22" r:id="rId22"/>
  </sheets>
  <definedNames>
    <definedName name="_xlnm.Print_Area" localSheetId="0">'3-1(1)(R3)'!$1:$1048576</definedName>
    <definedName name="_xlnm.Print_Area" localSheetId="1">'3-1(2)(R3)'!$1:$1048576</definedName>
    <definedName name="_xlnm.Print_Area" localSheetId="13">'3-10（R3)'!$A$1:$X$25</definedName>
    <definedName name="_xlnm.Print_Area" localSheetId="14">'3-11（R3)'!$A$1:$L$20</definedName>
    <definedName name="_xlnm.Print_Area" localSheetId="15">'3-12（R3)'!$A$1:$P$30</definedName>
    <definedName name="_xlnm.Print_Area" localSheetId="16">'3-13（R3)'!$A$1:$O$37</definedName>
    <definedName name="_xlnm.Print_Area" localSheetId="19">'3-15（R3)'!$A$1:$H$13</definedName>
    <definedName name="_xlnm.Print_Area" localSheetId="20">'3-16（R3)'!$A$1:$N$27</definedName>
    <definedName name="_xlnm.Print_Area" localSheetId="21">'3-17（R3)'!$A$1:$L$14</definedName>
    <definedName name="_xlnm.Print_Area" localSheetId="2">'3-2(R3)'!$A$1:$P$46</definedName>
    <definedName name="_xlnm.Print_Area" localSheetId="3">'3-3(R3)'!$1:$1048576</definedName>
    <definedName name="_xlnm.Print_Area" localSheetId="6">'3-6-1左（R3)'!$A$1:$S$80</definedName>
    <definedName name="_xlnm.Print_Area" localSheetId="7">'3-6-2右(R3)'!#REF!</definedName>
    <definedName name="_xlnm.Print_Area" localSheetId="8">'3-6-3左(R3)'!$A$1:$S$79</definedName>
    <definedName name="_xlnm.Print_Area" localSheetId="9">'3-6-4右(R3)'!$A$1:$T$79</definedName>
    <definedName name="_xlnm.Print_Area" localSheetId="10">'3-7（R3)'!$A$1:$J$17</definedName>
    <definedName name="_xlnm.Print_Area" localSheetId="11">'3-8（R3) '!$A$1:$L$18</definedName>
    <definedName name="_xlnm.Print_Area" localSheetId="12">'3-9（R3)'!$A$1:$N$36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7" l="1"/>
  <c r="J8" i="17"/>
  <c r="F8" i="17"/>
  <c r="D8" i="17"/>
  <c r="O26" i="16" l="1"/>
  <c r="P26" i="16" s="1"/>
  <c r="M26" i="16"/>
  <c r="N26" i="16" s="1"/>
  <c r="K26" i="16"/>
  <c r="L26" i="16" s="1"/>
  <c r="P25" i="16"/>
  <c r="N25" i="16"/>
  <c r="L25" i="16"/>
  <c r="P24" i="16"/>
  <c r="N24" i="16"/>
  <c r="L24" i="16"/>
  <c r="P23" i="16"/>
  <c r="N23" i="16"/>
  <c r="L23" i="16"/>
  <c r="I22" i="16"/>
  <c r="I26" i="16" s="1"/>
  <c r="J26" i="16" s="1"/>
  <c r="O15" i="16"/>
  <c r="P19" i="16" s="1"/>
  <c r="M15" i="16"/>
  <c r="N19" i="16" s="1"/>
  <c r="K15" i="16"/>
  <c r="L17" i="16" s="1"/>
  <c r="I15" i="16"/>
  <c r="J19" i="16" s="1"/>
  <c r="O8" i="16"/>
  <c r="P12" i="16" s="1"/>
  <c r="M8" i="16"/>
  <c r="N12" i="16" s="1"/>
  <c r="K8" i="16"/>
  <c r="L12" i="16" s="1"/>
  <c r="I8" i="16"/>
  <c r="J12" i="16" s="1"/>
  <c r="J24" i="16" l="1"/>
  <c r="J25" i="16"/>
  <c r="J23" i="16"/>
  <c r="L10" i="16"/>
  <c r="L18" i="16"/>
  <c r="L19" i="16"/>
  <c r="N9" i="16"/>
  <c r="N10" i="16"/>
  <c r="N11" i="16"/>
  <c r="N16" i="16"/>
  <c r="N17" i="16"/>
  <c r="N18" i="16"/>
  <c r="L11" i="16"/>
  <c r="L16" i="16"/>
  <c r="P9" i="16"/>
  <c r="P10" i="16"/>
  <c r="P11" i="16"/>
  <c r="P16" i="16"/>
  <c r="P17" i="16"/>
  <c r="P18" i="16"/>
  <c r="L9" i="16"/>
  <c r="J9" i="16"/>
  <c r="J10" i="16"/>
  <c r="J11" i="16"/>
  <c r="J16" i="16"/>
  <c r="J17" i="16"/>
  <c r="J18" i="16"/>
  <c r="K6" i="15" l="1"/>
  <c r="I6" i="15"/>
  <c r="G6" i="15"/>
  <c r="D17" i="14" l="1"/>
  <c r="D16" i="14"/>
  <c r="D15" i="14"/>
  <c r="D14" i="14"/>
  <c r="D13" i="14"/>
  <c r="D12" i="14"/>
  <c r="N10" i="14"/>
  <c r="D10" i="14"/>
  <c r="D31" i="13" l="1"/>
  <c r="D30" i="13"/>
  <c r="D29" i="13"/>
  <c r="D28" i="13"/>
  <c r="D27" i="13"/>
  <c r="D26" i="13"/>
  <c r="D25" i="13"/>
  <c r="D24" i="13"/>
  <c r="D23" i="13"/>
  <c r="D22" i="13"/>
  <c r="D21" i="13"/>
  <c r="D20" i="13"/>
  <c r="D19" i="13"/>
  <c r="D18" i="13"/>
  <c r="D17" i="13"/>
  <c r="D16" i="13"/>
  <c r="D15" i="13"/>
  <c r="D14" i="13"/>
  <c r="D13" i="13"/>
  <c r="D12" i="13"/>
  <c r="N10" i="13"/>
  <c r="D10" i="13"/>
  <c r="G16" i="12" l="1"/>
  <c r="G15" i="12"/>
  <c r="G14" i="12"/>
  <c r="G13" i="12"/>
  <c r="G12" i="12"/>
  <c r="G11" i="12"/>
  <c r="G10" i="12"/>
  <c r="G9" i="12"/>
  <c r="K8" i="12"/>
  <c r="L16" i="12" s="1"/>
  <c r="I8" i="12"/>
  <c r="J16" i="12" s="1"/>
  <c r="H13" i="12" l="1"/>
  <c r="H14" i="12"/>
  <c r="G8" i="12"/>
  <c r="H9" i="12" s="1"/>
  <c r="J9" i="12"/>
  <c r="J10" i="12"/>
  <c r="J11" i="12"/>
  <c r="J12" i="12"/>
  <c r="J13" i="12"/>
  <c r="J14" i="12"/>
  <c r="J15" i="12"/>
  <c r="L9" i="12"/>
  <c r="L10" i="12"/>
  <c r="L11" i="12"/>
  <c r="L12" i="12"/>
  <c r="L13" i="12"/>
  <c r="L14" i="12"/>
  <c r="L15" i="12"/>
  <c r="H16" i="12" l="1"/>
  <c r="H12" i="12"/>
  <c r="H11" i="12"/>
  <c r="H15" i="12"/>
  <c r="J8" i="12"/>
  <c r="L8" i="12"/>
  <c r="H10" i="12"/>
  <c r="H8" i="12" l="1"/>
  <c r="I13" i="11"/>
  <c r="H13" i="11"/>
  <c r="F13" i="11"/>
  <c r="I10" i="11"/>
  <c r="H10" i="11"/>
  <c r="G10" i="11"/>
  <c r="F10" i="11"/>
  <c r="I7" i="11"/>
  <c r="H7" i="11"/>
  <c r="G7" i="11"/>
  <c r="F7" i="11"/>
  <c r="N39" i="6" l="1"/>
  <c r="L39" i="6"/>
  <c r="J39" i="6"/>
  <c r="H39" i="6"/>
  <c r="M38" i="6"/>
  <c r="N38" i="6" s="1"/>
  <c r="L38" i="6"/>
  <c r="J38" i="6"/>
  <c r="H38" i="6"/>
  <c r="N37" i="6"/>
  <c r="K37" i="6"/>
  <c r="L37" i="6" s="1"/>
  <c r="J37" i="6"/>
  <c r="H37" i="6"/>
  <c r="N36" i="6"/>
  <c r="L36" i="6"/>
  <c r="J36" i="6"/>
  <c r="H36" i="6"/>
  <c r="N35" i="6"/>
  <c r="L35" i="6"/>
  <c r="J35" i="6"/>
  <c r="H35" i="6"/>
  <c r="N34" i="6"/>
  <c r="L34" i="6"/>
  <c r="J34" i="6"/>
  <c r="H34" i="6"/>
  <c r="N33" i="6"/>
  <c r="L33" i="6"/>
  <c r="J33" i="6"/>
  <c r="H33" i="6"/>
  <c r="N32" i="6"/>
  <c r="L32" i="6"/>
  <c r="J32" i="6"/>
  <c r="H32" i="6"/>
  <c r="N31" i="6"/>
  <c r="L31" i="6"/>
  <c r="J31" i="6"/>
  <c r="H31" i="6"/>
  <c r="N17" i="6"/>
  <c r="L17" i="6"/>
  <c r="J17" i="6"/>
  <c r="H17" i="6"/>
  <c r="N16" i="6"/>
  <c r="L16" i="6"/>
  <c r="J16" i="6"/>
  <c r="H16" i="6"/>
  <c r="M15" i="6"/>
  <c r="N15" i="6" s="1"/>
  <c r="K15" i="6"/>
  <c r="L15" i="6" s="1"/>
  <c r="J15" i="6"/>
  <c r="H15" i="6"/>
  <c r="N14" i="6"/>
  <c r="L14" i="6"/>
  <c r="J14" i="6"/>
  <c r="H14" i="6"/>
  <c r="N13" i="6"/>
  <c r="L13" i="6"/>
  <c r="J13" i="6"/>
  <c r="H13" i="6"/>
  <c r="N12" i="6"/>
  <c r="L12" i="6"/>
  <c r="J12" i="6"/>
  <c r="H12" i="6"/>
  <c r="N11" i="6"/>
  <c r="L11" i="6"/>
  <c r="J11" i="6"/>
  <c r="H11" i="6"/>
  <c r="N10" i="6"/>
  <c r="L10" i="6"/>
  <c r="J10" i="6"/>
  <c r="H10" i="6"/>
  <c r="N9" i="6"/>
  <c r="L9" i="6"/>
  <c r="J9" i="6"/>
  <c r="H9" i="6"/>
  <c r="E11" i="5" l="1"/>
  <c r="L32" i="4" l="1"/>
  <c r="K32" i="4"/>
  <c r="J32" i="4"/>
  <c r="I32" i="4"/>
  <c r="H32" i="4"/>
  <c r="G32" i="4"/>
  <c r="F32" i="4"/>
  <c r="E32" i="4"/>
  <c r="D32" i="4"/>
  <c r="L8" i="4"/>
  <c r="K8" i="4"/>
  <c r="J8" i="4"/>
  <c r="I8" i="4"/>
  <c r="H8" i="4"/>
  <c r="G8" i="4"/>
  <c r="F8" i="4"/>
  <c r="E8" i="4"/>
  <c r="D8" i="4"/>
  <c r="O39" i="3" l="1"/>
  <c r="M39" i="3"/>
  <c r="N39" i="3" s="1"/>
  <c r="P38" i="3"/>
  <c r="H38" i="3"/>
  <c r="N37" i="3"/>
  <c r="J37" i="3"/>
  <c r="N36" i="3"/>
  <c r="L36" i="3"/>
  <c r="H36" i="3"/>
  <c r="N35" i="3"/>
  <c r="O32" i="3"/>
  <c r="P41" i="3" s="1"/>
  <c r="M32" i="3"/>
  <c r="N38" i="3" s="1"/>
  <c r="K32" i="3"/>
  <c r="J36" i="3" s="1"/>
  <c r="I32" i="3"/>
  <c r="H40" i="3" s="1"/>
  <c r="G32" i="3"/>
  <c r="P19" i="3"/>
  <c r="J19" i="3"/>
  <c r="H19" i="3"/>
  <c r="H18" i="3"/>
  <c r="O16" i="3"/>
  <c r="M16" i="3"/>
  <c r="P15" i="3"/>
  <c r="J14" i="3"/>
  <c r="L13" i="3"/>
  <c r="J12" i="3"/>
  <c r="P11" i="3"/>
  <c r="J11" i="3"/>
  <c r="H11" i="3"/>
  <c r="O9" i="3"/>
  <c r="P18" i="3" s="1"/>
  <c r="K9" i="3"/>
  <c r="L12" i="3" s="1"/>
  <c r="I9" i="3"/>
  <c r="J13" i="3" s="1"/>
  <c r="G9" i="3"/>
  <c r="H17" i="3" s="1"/>
  <c r="H39" i="3" l="1"/>
  <c r="H15" i="3"/>
  <c r="J33" i="3"/>
  <c r="P39" i="3"/>
  <c r="M9" i="3"/>
  <c r="N15" i="3" s="1"/>
  <c r="H34" i="3"/>
  <c r="N40" i="3"/>
  <c r="J15" i="3"/>
  <c r="N33" i="3"/>
  <c r="J10" i="3"/>
  <c r="J9" i="3" s="1"/>
  <c r="P16" i="3"/>
  <c r="P34" i="3"/>
  <c r="H41" i="3"/>
  <c r="J40" i="3"/>
  <c r="J17" i="3"/>
  <c r="H35" i="3"/>
  <c r="N41" i="3"/>
  <c r="H12" i="3"/>
  <c r="P12" i="3"/>
  <c r="L14" i="3"/>
  <c r="P35" i="3"/>
  <c r="L40" i="3"/>
  <c r="L16" i="3"/>
  <c r="L10" i="3"/>
  <c r="H16" i="3"/>
  <c r="L17" i="3"/>
  <c r="L18" i="3"/>
  <c r="L33" i="3"/>
  <c r="J34" i="3"/>
  <c r="J32" i="3" s="1"/>
  <c r="L37" i="3"/>
  <c r="J38" i="3"/>
  <c r="L41" i="3"/>
  <c r="L11" i="3"/>
  <c r="H13" i="3"/>
  <c r="P13" i="3"/>
  <c r="L15" i="3"/>
  <c r="L19" i="3"/>
  <c r="L34" i="3"/>
  <c r="J35" i="3"/>
  <c r="P36" i="3"/>
  <c r="L38" i="3"/>
  <c r="L39" i="3"/>
  <c r="H10" i="3"/>
  <c r="P10" i="3"/>
  <c r="N11" i="3"/>
  <c r="H14" i="3"/>
  <c r="P14" i="3"/>
  <c r="P17" i="3"/>
  <c r="H33" i="3"/>
  <c r="P33" i="3"/>
  <c r="N34" i="3"/>
  <c r="L35" i="3"/>
  <c r="H37" i="3"/>
  <c r="P37" i="3"/>
  <c r="P40" i="3"/>
  <c r="N32" i="3" l="1"/>
  <c r="N19" i="3"/>
  <c r="N10" i="3"/>
  <c r="N9" i="3" s="1"/>
  <c r="N14" i="3"/>
  <c r="N18" i="3"/>
  <c r="N13" i="3"/>
  <c r="N12" i="3"/>
  <c r="N17" i="3"/>
  <c r="N16" i="3"/>
  <c r="L32" i="3"/>
  <c r="L9" i="3"/>
  <c r="P32" i="3"/>
  <c r="H9" i="3"/>
  <c r="P9" i="3"/>
  <c r="H32" i="3"/>
  <c r="J38" i="2" l="1"/>
  <c r="K56" i="2" s="1"/>
  <c r="H38" i="2"/>
  <c r="I56" i="2" s="1"/>
  <c r="F38" i="2"/>
  <c r="G57" i="2" s="1"/>
  <c r="D38" i="2"/>
  <c r="E56" i="2" s="1"/>
  <c r="J8" i="2"/>
  <c r="K26" i="2" s="1"/>
  <c r="H8" i="2"/>
  <c r="I10" i="2" s="1"/>
  <c r="F8" i="2"/>
  <c r="G9" i="2" s="1"/>
  <c r="D8" i="2"/>
  <c r="E27" i="2" s="1"/>
  <c r="I9" i="2" l="1"/>
  <c r="I27" i="2"/>
  <c r="I39" i="2"/>
  <c r="G41" i="2"/>
  <c r="G42" i="2"/>
  <c r="G43" i="2"/>
  <c r="G44" i="2"/>
  <c r="G45" i="2"/>
  <c r="G46" i="2"/>
  <c r="G47" i="2"/>
  <c r="G48" i="2"/>
  <c r="G49" i="2"/>
  <c r="G50" i="2"/>
  <c r="G51" i="2"/>
  <c r="G52" i="2"/>
  <c r="G53" i="2"/>
  <c r="G54" i="2"/>
  <c r="G55" i="2"/>
  <c r="G56" i="2"/>
  <c r="K9" i="2"/>
  <c r="I11" i="2"/>
  <c r="I12" i="2"/>
  <c r="I13" i="2"/>
  <c r="I14" i="2"/>
  <c r="I15" i="2"/>
  <c r="I16" i="2"/>
  <c r="I17" i="2"/>
  <c r="I18" i="2"/>
  <c r="I19" i="2"/>
  <c r="I20" i="2"/>
  <c r="I21" i="2"/>
  <c r="I22" i="2"/>
  <c r="I23" i="2"/>
  <c r="I24" i="2"/>
  <c r="I25" i="2"/>
  <c r="I26" i="2"/>
  <c r="K27" i="2"/>
  <c r="K39" i="2"/>
  <c r="I41" i="2"/>
  <c r="I42" i="2"/>
  <c r="I43" i="2"/>
  <c r="I44" i="2"/>
  <c r="I45" i="2"/>
  <c r="I46" i="2"/>
  <c r="I47" i="2"/>
  <c r="I48" i="2"/>
  <c r="I49" i="2"/>
  <c r="I50" i="2"/>
  <c r="I51" i="2"/>
  <c r="I52" i="2"/>
  <c r="I53" i="2"/>
  <c r="I54" i="2"/>
  <c r="I55" i="2"/>
  <c r="G12" i="2"/>
  <c r="G14" i="2"/>
  <c r="G16" i="2"/>
  <c r="G17" i="2"/>
  <c r="G19" i="2"/>
  <c r="G20" i="2"/>
  <c r="G21" i="2"/>
  <c r="G22" i="2"/>
  <c r="G23" i="2"/>
  <c r="G24" i="2"/>
  <c r="G25" i="2"/>
  <c r="G26" i="2"/>
  <c r="E9" i="2"/>
  <c r="K11" i="2"/>
  <c r="K12" i="2"/>
  <c r="K13" i="2"/>
  <c r="K14" i="2"/>
  <c r="K15" i="2"/>
  <c r="K16" i="2"/>
  <c r="K17" i="2"/>
  <c r="K18" i="2"/>
  <c r="K19" i="2"/>
  <c r="K20" i="2"/>
  <c r="K21" i="2"/>
  <c r="K22" i="2"/>
  <c r="K23" i="2"/>
  <c r="K24" i="2"/>
  <c r="K25" i="2"/>
  <c r="E39" i="2"/>
  <c r="K40" i="2"/>
  <c r="K41" i="2"/>
  <c r="K42" i="2"/>
  <c r="K43" i="2"/>
  <c r="K44" i="2"/>
  <c r="K45" i="2"/>
  <c r="K46" i="2"/>
  <c r="K47" i="2"/>
  <c r="K48" i="2"/>
  <c r="K49" i="2"/>
  <c r="K50" i="2"/>
  <c r="K51" i="2"/>
  <c r="K52" i="2"/>
  <c r="K53" i="2"/>
  <c r="K54" i="2"/>
  <c r="K55" i="2"/>
  <c r="G11" i="2"/>
  <c r="G13" i="2"/>
  <c r="G15" i="2"/>
  <c r="G18" i="2"/>
  <c r="E11" i="2"/>
  <c r="E12" i="2"/>
  <c r="E13" i="2"/>
  <c r="E14" i="2"/>
  <c r="E15" i="2"/>
  <c r="E16" i="2"/>
  <c r="E17" i="2"/>
  <c r="E18" i="2"/>
  <c r="E19" i="2"/>
  <c r="E20" i="2"/>
  <c r="E21" i="2"/>
  <c r="E22" i="2"/>
  <c r="E23" i="2"/>
  <c r="E24" i="2"/>
  <c r="E25" i="2"/>
  <c r="E26" i="2"/>
  <c r="G39" i="2"/>
  <c r="E41" i="2"/>
  <c r="E42" i="2"/>
  <c r="E43" i="2"/>
  <c r="E44" i="2"/>
  <c r="E45" i="2"/>
  <c r="E46" i="2"/>
  <c r="E47" i="2"/>
  <c r="E48" i="2"/>
  <c r="E49" i="2"/>
  <c r="E50" i="2"/>
  <c r="E51" i="2"/>
  <c r="E52" i="2"/>
  <c r="E53" i="2"/>
  <c r="E54" i="2"/>
  <c r="E55" i="2"/>
  <c r="I8" i="2" l="1"/>
  <c r="G8" i="2"/>
  <c r="I38" i="2"/>
  <c r="E38" i="2"/>
  <c r="E8" i="2"/>
  <c r="K38" i="2"/>
  <c r="K8" i="2"/>
  <c r="G38" i="2"/>
  <c r="J39" i="1" l="1"/>
  <c r="K40" i="1" s="1"/>
  <c r="H39" i="1"/>
  <c r="I57" i="1" s="1"/>
  <c r="F39" i="1"/>
  <c r="G58" i="1" s="1"/>
  <c r="D39" i="1"/>
  <c r="E57" i="1" s="1"/>
  <c r="H27" i="1"/>
  <c r="F27" i="1"/>
  <c r="D27" i="1"/>
  <c r="J9" i="1"/>
  <c r="K26" i="1" s="1"/>
  <c r="D9" i="1"/>
  <c r="E28" i="1" s="1"/>
  <c r="I46" i="1" l="1"/>
  <c r="I42" i="1"/>
  <c r="I48" i="1"/>
  <c r="I40" i="1"/>
  <c r="I53" i="1"/>
  <c r="I47" i="1"/>
  <c r="I54" i="1"/>
  <c r="I52" i="1"/>
  <c r="K28" i="1"/>
  <c r="I43" i="1"/>
  <c r="I49" i="1"/>
  <c r="I55" i="1"/>
  <c r="F9" i="1"/>
  <c r="I44" i="1"/>
  <c r="I50" i="1"/>
  <c r="I56" i="1"/>
  <c r="H9" i="1"/>
  <c r="I22" i="1" s="1"/>
  <c r="E27" i="1"/>
  <c r="I45" i="1"/>
  <c r="I51" i="1"/>
  <c r="E13" i="1"/>
  <c r="E17" i="1"/>
  <c r="E21" i="1"/>
  <c r="I28" i="1"/>
  <c r="G44" i="1"/>
  <c r="E10" i="1"/>
  <c r="E14" i="1"/>
  <c r="E16" i="1"/>
  <c r="E19" i="1"/>
  <c r="E22" i="1"/>
  <c r="E24" i="1"/>
  <c r="E26" i="1"/>
  <c r="G43" i="1"/>
  <c r="G46" i="1"/>
  <c r="G48" i="1"/>
  <c r="G50" i="1"/>
  <c r="G52" i="1"/>
  <c r="G55" i="1"/>
  <c r="G57" i="1"/>
  <c r="I12" i="1"/>
  <c r="I16" i="1"/>
  <c r="I21" i="1"/>
  <c r="I23" i="1"/>
  <c r="I25" i="1"/>
  <c r="K27" i="1"/>
  <c r="E40" i="1"/>
  <c r="K41" i="1"/>
  <c r="K42" i="1"/>
  <c r="K43" i="1"/>
  <c r="K44" i="1"/>
  <c r="K45" i="1"/>
  <c r="K46" i="1"/>
  <c r="K47" i="1"/>
  <c r="K48" i="1"/>
  <c r="K49" i="1"/>
  <c r="K50" i="1"/>
  <c r="K51" i="1"/>
  <c r="K52" i="1"/>
  <c r="K53" i="1"/>
  <c r="K54" i="1"/>
  <c r="K55" i="1"/>
  <c r="K56" i="1"/>
  <c r="K57" i="1"/>
  <c r="E12" i="1"/>
  <c r="E15" i="1"/>
  <c r="E18" i="1"/>
  <c r="E20" i="1"/>
  <c r="E23" i="1"/>
  <c r="E25" i="1"/>
  <c r="G42" i="1"/>
  <c r="G45" i="1"/>
  <c r="G47" i="1"/>
  <c r="G49" i="1"/>
  <c r="G51" i="1"/>
  <c r="G53" i="1"/>
  <c r="G54" i="1"/>
  <c r="G56" i="1"/>
  <c r="I13" i="1"/>
  <c r="I19" i="1"/>
  <c r="K10" i="1"/>
  <c r="K12" i="1"/>
  <c r="K13" i="1"/>
  <c r="K14" i="1"/>
  <c r="K15" i="1"/>
  <c r="K16" i="1"/>
  <c r="K17" i="1"/>
  <c r="K18" i="1"/>
  <c r="K19" i="1"/>
  <c r="K20" i="1"/>
  <c r="K21" i="1"/>
  <c r="K22" i="1"/>
  <c r="K23" i="1"/>
  <c r="K24" i="1"/>
  <c r="K25" i="1"/>
  <c r="G40" i="1"/>
  <c r="E42" i="1"/>
  <c r="E43" i="1"/>
  <c r="E44" i="1"/>
  <c r="E45" i="1"/>
  <c r="E46" i="1"/>
  <c r="E47" i="1"/>
  <c r="E48" i="1"/>
  <c r="E49" i="1"/>
  <c r="E50" i="1"/>
  <c r="E51" i="1"/>
  <c r="E52" i="1"/>
  <c r="E53" i="1"/>
  <c r="E54" i="1"/>
  <c r="E55" i="1"/>
  <c r="E56" i="1"/>
  <c r="I39" i="1" l="1"/>
  <c r="I17" i="1"/>
  <c r="I20" i="1"/>
  <c r="I15" i="1"/>
  <c r="I26" i="1"/>
  <c r="I18" i="1"/>
  <c r="I27" i="1"/>
  <c r="G21" i="1"/>
  <c r="G15" i="1"/>
  <c r="G18" i="1"/>
  <c r="G17" i="1"/>
  <c r="G26" i="1"/>
  <c r="G20" i="1"/>
  <c r="G14" i="1"/>
  <c r="G24" i="1"/>
  <c r="G12" i="1"/>
  <c r="G23" i="1"/>
  <c r="G10" i="1"/>
  <c r="G25" i="1"/>
  <c r="G19" i="1"/>
  <c r="G13" i="1"/>
  <c r="G22" i="1"/>
  <c r="G16" i="1"/>
  <c r="I10" i="1"/>
  <c r="I24" i="1"/>
  <c r="I14" i="1"/>
  <c r="K39" i="1"/>
  <c r="G27" i="1"/>
  <c r="E9" i="1"/>
  <c r="K9" i="1"/>
  <c r="G39" i="1"/>
  <c r="E39" i="1"/>
  <c r="I9" i="1" l="1"/>
  <c r="G9" i="1"/>
</calcChain>
</file>

<file path=xl/sharedStrings.xml><?xml version="1.0" encoding="utf-8"?>
<sst xmlns="http://schemas.openxmlformats.org/spreadsheetml/2006/main" count="2394" uniqueCount="522">
  <si>
    <t>３．１　産業（大分類）別事業所・従業者数</t>
    <rPh sb="4" eb="6">
      <t>サンギョウ</t>
    </rPh>
    <rPh sb="7" eb="8">
      <t>ダイ</t>
    </rPh>
    <rPh sb="8" eb="10">
      <t>ブンルイ</t>
    </rPh>
    <rPh sb="11" eb="12">
      <t>ベツ</t>
    </rPh>
    <rPh sb="12" eb="15">
      <t>ジギョウショ</t>
    </rPh>
    <rPh sb="16" eb="19">
      <t>ジュウギョウシャ</t>
    </rPh>
    <rPh sb="19" eb="20">
      <t>スウ</t>
    </rPh>
    <phoneticPr fontId="4"/>
  </si>
  <si>
    <t>　(1)　事業所数</t>
    <rPh sb="5" eb="8">
      <t>ジギョウショ</t>
    </rPh>
    <rPh sb="8" eb="9">
      <t>ギョウシャスウ</t>
    </rPh>
    <phoneticPr fontId="4"/>
  </si>
  <si>
    <t xml:space="preserve"> 　　　　   　　　</t>
    <phoneticPr fontId="4"/>
  </si>
  <si>
    <t>（平成13年10月１日、平成16年６月１日、平成18年10月１日、平成21年７月１日現在）</t>
    <rPh sb="1" eb="3">
      <t>ヘイセイ</t>
    </rPh>
    <rPh sb="5" eb="6">
      <t>ネン</t>
    </rPh>
    <rPh sb="8" eb="9">
      <t>ガツ</t>
    </rPh>
    <rPh sb="10" eb="11">
      <t>ニチ</t>
    </rPh>
    <rPh sb="12" eb="14">
      <t>ヘイセイ</t>
    </rPh>
    <rPh sb="22" eb="24">
      <t>ヘイセイ</t>
    </rPh>
    <rPh sb="33" eb="35">
      <t>ヘイセイ</t>
    </rPh>
    <rPh sb="37" eb="38">
      <t>ネン</t>
    </rPh>
    <rPh sb="39" eb="40">
      <t>ガツ</t>
    </rPh>
    <rPh sb="41" eb="42">
      <t>ニチ</t>
    </rPh>
    <phoneticPr fontId="4"/>
  </si>
  <si>
    <t>年次・区分</t>
    <rPh sb="0" eb="1">
      <t>ネンド</t>
    </rPh>
    <rPh sb="1" eb="2">
      <t>ツギ</t>
    </rPh>
    <rPh sb="3" eb="5">
      <t>クブン</t>
    </rPh>
    <phoneticPr fontId="4"/>
  </si>
  <si>
    <t>平成13年</t>
    <phoneticPr fontId="12"/>
  </si>
  <si>
    <t>区　分</t>
    <rPh sb="0" eb="3">
      <t>クブン</t>
    </rPh>
    <phoneticPr fontId="4"/>
  </si>
  <si>
    <t>構成比</t>
    <rPh sb="0" eb="3">
      <t>コウセイヒ</t>
    </rPh>
    <phoneticPr fontId="4"/>
  </si>
  <si>
    <t>総数</t>
    <rPh sb="0" eb="1">
      <t>ソウガク</t>
    </rPh>
    <rPh sb="1" eb="2">
      <t>カズ</t>
    </rPh>
    <phoneticPr fontId="4"/>
  </si>
  <si>
    <t>農業，林業</t>
    <rPh sb="0" eb="2">
      <t>ノウギョウ</t>
    </rPh>
    <rPh sb="3" eb="5">
      <t>リンギョウ</t>
    </rPh>
    <phoneticPr fontId="4"/>
  </si>
  <si>
    <t>漁業</t>
    <rPh sb="0" eb="1">
      <t>リョウ</t>
    </rPh>
    <rPh sb="1" eb="2">
      <t>ギョウ</t>
    </rPh>
    <phoneticPr fontId="4"/>
  </si>
  <si>
    <t xml:space="preserve">- </t>
    <phoneticPr fontId="13"/>
  </si>
  <si>
    <t xml:space="preserve">- </t>
    <phoneticPr fontId="12"/>
  </si>
  <si>
    <t xml:space="preserve">- </t>
    <phoneticPr fontId="4"/>
  </si>
  <si>
    <t>鉱業，採石業，砂利採取業</t>
    <rPh sb="0" eb="2">
      <t>コウギョウ</t>
    </rPh>
    <rPh sb="3" eb="5">
      <t>サイセキ</t>
    </rPh>
    <rPh sb="5" eb="6">
      <t>ギョウ</t>
    </rPh>
    <rPh sb="7" eb="9">
      <t>ジャリ</t>
    </rPh>
    <rPh sb="9" eb="11">
      <t>サイシュ</t>
    </rPh>
    <rPh sb="11" eb="12">
      <t>ギョウ</t>
    </rPh>
    <phoneticPr fontId="4"/>
  </si>
  <si>
    <t>建設業</t>
    <rPh sb="0" eb="3">
      <t>ケンセツギョウ</t>
    </rPh>
    <phoneticPr fontId="4"/>
  </si>
  <si>
    <t>製造業</t>
    <rPh sb="0" eb="3">
      <t>セイゾウギョウ</t>
    </rPh>
    <phoneticPr fontId="4"/>
  </si>
  <si>
    <t>電気･ガス･熱供給・水道業</t>
    <rPh sb="0" eb="2">
      <t>デンキ</t>
    </rPh>
    <rPh sb="6" eb="7">
      <t>ネツ</t>
    </rPh>
    <rPh sb="7" eb="9">
      <t>キョウキュウ</t>
    </rPh>
    <rPh sb="10" eb="12">
      <t>スイドウ</t>
    </rPh>
    <rPh sb="12" eb="13">
      <t>ギョウ</t>
    </rPh>
    <phoneticPr fontId="4"/>
  </si>
  <si>
    <t>情報通信業</t>
    <rPh sb="0" eb="2">
      <t>ジョウホウ</t>
    </rPh>
    <rPh sb="2" eb="5">
      <t>ツウシンギョウ</t>
    </rPh>
    <phoneticPr fontId="4"/>
  </si>
  <si>
    <t>運輸業，郵便業</t>
    <rPh sb="0" eb="2">
      <t>ウンユ</t>
    </rPh>
    <rPh sb="2" eb="3">
      <t>ギョウ</t>
    </rPh>
    <rPh sb="4" eb="6">
      <t>ユウビン</t>
    </rPh>
    <rPh sb="6" eb="7">
      <t>ギョウ</t>
    </rPh>
    <phoneticPr fontId="4"/>
  </si>
  <si>
    <t>卸売業，小売業</t>
    <rPh sb="0" eb="3">
      <t>オロシウリギョウ</t>
    </rPh>
    <rPh sb="4" eb="7">
      <t>コウリギョウ</t>
    </rPh>
    <phoneticPr fontId="4"/>
  </si>
  <si>
    <t>金融業，保険業</t>
    <rPh sb="0" eb="2">
      <t>キンユウ</t>
    </rPh>
    <rPh sb="2" eb="3">
      <t>ギョウ</t>
    </rPh>
    <rPh sb="4" eb="7">
      <t>ホケンギョウ</t>
    </rPh>
    <phoneticPr fontId="4"/>
  </si>
  <si>
    <t>不動産業，物品賃貸業</t>
    <rPh sb="0" eb="4">
      <t>フドウサンギョウ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</si>
  <si>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</si>
  <si>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</si>
  <si>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</si>
  <si>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</si>
  <si>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</si>
  <si>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</si>
  <si>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r>
      <t>サービス業</t>
    </r>
    <r>
      <rPr>
        <sz val="6"/>
        <color indexed="8"/>
        <rFont val="ＭＳ Ｐ明朝"/>
        <family val="1"/>
        <charset val="128"/>
      </rPr>
      <t>（他に分類されないもの）</t>
    </r>
    <rPh sb="0" eb="5">
      <t>サービスギョウ</t>
    </rPh>
    <phoneticPr fontId="4"/>
  </si>
  <si>
    <r>
      <t>公務</t>
    </r>
    <r>
      <rPr>
        <sz val="6"/>
        <color indexed="8"/>
        <rFont val="ＭＳ Ｐ明朝"/>
        <family val="1"/>
        <charset val="128"/>
      </rPr>
      <t>（他に分類されるものを除く）</t>
    </r>
    <rPh sb="13" eb="14">
      <t>ノゾ</t>
    </rPh>
    <phoneticPr fontId="4"/>
  </si>
  <si>
    <t xml:space="preserve">… </t>
    <phoneticPr fontId="12"/>
  </si>
  <si>
    <t>資料：事業所･企業統計（平成13～18年）（平成16年は簡易調査のため民営の事業所のみ）、</t>
    <phoneticPr fontId="12"/>
  </si>
  <si>
    <t>（注）事業所・企業統計については旧産業分類を新産業分類に近い数字に組み替えた数値である</t>
    <rPh sb="1" eb="2">
      <t>チュウ</t>
    </rPh>
    <rPh sb="3" eb="6">
      <t>ジギョウショ</t>
    </rPh>
    <rPh sb="7" eb="9">
      <t>キギョウ</t>
    </rPh>
    <rPh sb="9" eb="11">
      <t>トウケイ</t>
    </rPh>
    <rPh sb="16" eb="19">
      <t>キュウサンギョウ</t>
    </rPh>
    <rPh sb="19" eb="21">
      <t>ブンルイ</t>
    </rPh>
    <rPh sb="22" eb="25">
      <t>シンサンギョウ</t>
    </rPh>
    <rPh sb="25" eb="27">
      <t>ブンルイ</t>
    </rPh>
    <rPh sb="28" eb="29">
      <t>チカ</t>
    </rPh>
    <rPh sb="30" eb="32">
      <t>スウジ</t>
    </rPh>
    <rPh sb="33" eb="34">
      <t>ク</t>
    </rPh>
    <rPh sb="35" eb="36">
      <t>カ</t>
    </rPh>
    <rPh sb="38" eb="40">
      <t>スウチ</t>
    </rPh>
    <phoneticPr fontId="4"/>
  </si>
  <si>
    <t>（平成24年２月１日、平成26年７月１日、平成28年６月１日現在）</t>
    <rPh sb="1" eb="3">
      <t>ヘイセイ</t>
    </rPh>
    <rPh sb="21" eb="23">
      <t>ヘイセイ</t>
    </rPh>
    <rPh sb="25" eb="26">
      <t>ネン</t>
    </rPh>
    <rPh sb="27" eb="28">
      <t>ガツ</t>
    </rPh>
    <rPh sb="29" eb="30">
      <t>ニチ</t>
    </rPh>
    <phoneticPr fontId="4"/>
  </si>
  <si>
    <t>23区計（28年）</t>
    <rPh sb="7" eb="8">
      <t>ネン</t>
    </rPh>
    <phoneticPr fontId="4"/>
  </si>
  <si>
    <t xml:space="preserve">… </t>
    <phoneticPr fontId="13"/>
  </si>
  <si>
    <t>資料：平成24年経済センサス-活動調査（民営の事業所のみ）、平成26年経済センサス-基礎調査、</t>
    <rPh sb="0" eb="2">
      <t>シリョウ</t>
    </rPh>
    <rPh sb="3" eb="5">
      <t>ヘイセイ</t>
    </rPh>
    <rPh sb="7" eb="8">
      <t>ネン</t>
    </rPh>
    <rPh sb="8" eb="10">
      <t>ケイザイ</t>
    </rPh>
    <rPh sb="15" eb="17">
      <t>カツドウ</t>
    </rPh>
    <rPh sb="17" eb="19">
      <t>チョウサ</t>
    </rPh>
    <phoneticPr fontId="4"/>
  </si>
  <si>
    <t>　　 　 平成21年経済センサス-基礎調査</t>
    <phoneticPr fontId="4"/>
  </si>
  <si>
    <t>　　　  平成28年経済センサス-活動調査（民営の事業所のみ）</t>
    <phoneticPr fontId="12"/>
  </si>
  <si>
    <t>　(2)　従業者数</t>
    <rPh sb="5" eb="7">
      <t>ジュウギョウ</t>
    </rPh>
    <rPh sb="7" eb="8">
      <t>シャ</t>
    </rPh>
    <rPh sb="8" eb="9">
      <t>ギョウシャスウ</t>
    </rPh>
    <phoneticPr fontId="4"/>
  </si>
  <si>
    <t>　　  　平成21年経済センサス-基礎調査</t>
    <phoneticPr fontId="4"/>
  </si>
  <si>
    <t>金融業，保険業</t>
    <phoneticPr fontId="4"/>
  </si>
  <si>
    <t>　　　  平成28年経済センサス-活動調査（民営の事業所のみ）　　　</t>
    <phoneticPr fontId="12"/>
  </si>
  <si>
    <t>３．２　従業者規模別事業所・従業者数</t>
    <rPh sb="4" eb="7">
      <t>ジュウギョウシャ</t>
    </rPh>
    <rPh sb="7" eb="9">
      <t>キボ</t>
    </rPh>
    <rPh sb="9" eb="10">
      <t>ベツ</t>
    </rPh>
    <rPh sb="10" eb="13">
      <t>ジギョウショ</t>
    </rPh>
    <rPh sb="14" eb="17">
      <t>ジュウギョウシャ</t>
    </rPh>
    <rPh sb="17" eb="18">
      <t>スウ</t>
    </rPh>
    <phoneticPr fontId="4"/>
  </si>
  <si>
    <t>（平成21年７月１日、平成24年２月１日、平成26年７月１日、平成28年６月１日現在）</t>
    <rPh sb="5" eb="6">
      <t>ネン</t>
    </rPh>
    <rPh sb="7" eb="8">
      <t>ガツ</t>
    </rPh>
    <rPh sb="9" eb="10">
      <t>ヒ</t>
    </rPh>
    <rPh sb="25" eb="26">
      <t>ネン</t>
    </rPh>
    <rPh sb="27" eb="28">
      <t>ガツ</t>
    </rPh>
    <rPh sb="29" eb="30">
      <t>ニチ</t>
    </rPh>
    <rPh sb="40" eb="42">
      <t>ゲンザイ</t>
    </rPh>
    <phoneticPr fontId="4"/>
  </si>
  <si>
    <t>年次・区分</t>
    <rPh sb="0" eb="1">
      <t>トシ</t>
    </rPh>
    <rPh sb="1" eb="2">
      <t>ツギ</t>
    </rPh>
    <rPh sb="3" eb="5">
      <t>クブン</t>
    </rPh>
    <phoneticPr fontId="4"/>
  </si>
  <si>
    <t>平成21年</t>
    <rPh sb="0" eb="2">
      <t>ヘイセイ</t>
    </rPh>
    <rPh sb="4" eb="5">
      <t>ネン</t>
    </rPh>
    <phoneticPr fontId="4"/>
  </si>
  <si>
    <t>23区計　（28年）</t>
    <rPh sb="8" eb="9">
      <t>ネン</t>
    </rPh>
    <phoneticPr fontId="4"/>
  </si>
  <si>
    <t>総　　　　　数</t>
    <rPh sb="0" eb="1">
      <t>ソウガク</t>
    </rPh>
    <rPh sb="6" eb="7">
      <t>カズ</t>
    </rPh>
    <phoneticPr fontId="4"/>
  </si>
  <si>
    <t>～</t>
    <phoneticPr fontId="4"/>
  </si>
  <si>
    <t xml:space="preserve"> 人</t>
    <rPh sb="1" eb="2">
      <t>ニン</t>
    </rPh>
    <phoneticPr fontId="4"/>
  </si>
  <si>
    <t>500　人　以　上</t>
    <rPh sb="4" eb="5">
      <t>ヒト</t>
    </rPh>
    <rPh sb="6" eb="9">
      <t>イジョウ</t>
    </rPh>
    <phoneticPr fontId="4"/>
  </si>
  <si>
    <t>派遣・下請従業者のみ</t>
    <rPh sb="0" eb="2">
      <t>ハケン</t>
    </rPh>
    <rPh sb="3" eb="5">
      <t>シタウ</t>
    </rPh>
    <phoneticPr fontId="4"/>
  </si>
  <si>
    <t>資料：平成21年経済センサス-基礎調査、平成24年経済センサス-活動調査（民営の事業所のみ）、</t>
    <rPh sb="0" eb="2">
      <t>シリョウ</t>
    </rPh>
    <rPh sb="20" eb="22">
      <t>ヘイセイ</t>
    </rPh>
    <rPh sb="24" eb="25">
      <t>ネン</t>
    </rPh>
    <rPh sb="25" eb="27">
      <t>ケイザイ</t>
    </rPh>
    <rPh sb="32" eb="34">
      <t>カツドウ</t>
    </rPh>
    <rPh sb="34" eb="36">
      <t>チョウサ</t>
    </rPh>
    <rPh sb="37" eb="39">
      <t>ミンエイ</t>
    </rPh>
    <rPh sb="40" eb="43">
      <t>ジギョウショ</t>
    </rPh>
    <phoneticPr fontId="4"/>
  </si>
  <si>
    <t>　　　  平成26年経済センサス-基礎調査、平成28年経済センサス-活動調査（民営の事業所のみ）</t>
    <phoneticPr fontId="4"/>
  </si>
  <si>
    <t>（注）平成24年の100～299人・300～499人・500人以上の区分には、合算値を掲載する</t>
    <rPh sb="7" eb="8">
      <t>ネン</t>
    </rPh>
    <phoneticPr fontId="4"/>
  </si>
  <si>
    <t>平成21年</t>
    <rPh sb="0" eb="2">
      <t>ヘイセイ</t>
    </rPh>
    <rPh sb="4" eb="5">
      <t>ネン</t>
    </rPh>
    <phoneticPr fontId="12"/>
  </si>
  <si>
    <t>資料：平成21年経済センサス-基礎調査、平成24年経済センサス-活動調査（民営の事業所のみ）、</t>
    <rPh sb="0" eb="2">
      <t>シリョウ</t>
    </rPh>
    <rPh sb="20" eb="22">
      <t>ヘイセイ</t>
    </rPh>
    <rPh sb="24" eb="25">
      <t>ネン</t>
    </rPh>
    <rPh sb="25" eb="27">
      <t>ケイザイ</t>
    </rPh>
    <rPh sb="32" eb="34">
      <t>カツドウ</t>
    </rPh>
    <rPh sb="37" eb="39">
      <t>ミンエイ</t>
    </rPh>
    <rPh sb="40" eb="43">
      <t>ジギョウショ</t>
    </rPh>
    <phoneticPr fontId="4"/>
  </si>
  <si>
    <t>（注）平成24年の100～299人・300～499人・500人以上の区分には、合算値を掲載する</t>
    <phoneticPr fontId="4"/>
  </si>
  <si>
    <t>３．３　産業（大分類）別従業者規模別事業所・従業者数</t>
    <rPh sb="4" eb="6">
      <t>サンギョウ</t>
    </rPh>
    <rPh sb="7" eb="8">
      <t>ダイ</t>
    </rPh>
    <rPh sb="8" eb="9">
      <t>ブン</t>
    </rPh>
    <rPh sb="9" eb="10">
      <t>ルイ</t>
    </rPh>
    <rPh sb="11" eb="12">
      <t>ベツ</t>
    </rPh>
    <rPh sb="12" eb="15">
      <t>ジュウギョウシャ</t>
    </rPh>
    <rPh sb="15" eb="17">
      <t>キボ</t>
    </rPh>
    <rPh sb="17" eb="18">
      <t>ベツ</t>
    </rPh>
    <rPh sb="18" eb="21">
      <t>ジギョウショ</t>
    </rPh>
    <rPh sb="22" eb="25">
      <t>ジュウギョウシャ</t>
    </rPh>
    <rPh sb="25" eb="26">
      <t>スウ</t>
    </rPh>
    <phoneticPr fontId="4"/>
  </si>
  <si>
    <t>（平成28年６月１日現在）</t>
    <phoneticPr fontId="4"/>
  </si>
  <si>
    <t>区　　　分</t>
    <rPh sb="0" eb="5">
      <t>クブン</t>
    </rPh>
    <phoneticPr fontId="4"/>
  </si>
  <si>
    <t>総　　　　　　　数</t>
    <rPh sb="0" eb="9">
      <t>ソウスウ</t>
    </rPh>
    <phoneticPr fontId="4"/>
  </si>
  <si>
    <t>従　　　　　業　　　　　者　　　　　規　　　　　模</t>
    <rPh sb="0" eb="13">
      <t>ジュウギョウシャ</t>
    </rPh>
    <rPh sb="18" eb="25">
      <t>キボ</t>
    </rPh>
    <phoneticPr fontId="4"/>
  </si>
  <si>
    <t>事業所数</t>
    <rPh sb="0" eb="3">
      <t>ジギョウショ</t>
    </rPh>
    <rPh sb="3" eb="4">
      <t>スウ</t>
    </rPh>
    <phoneticPr fontId="4"/>
  </si>
  <si>
    <t>従　業　者　数</t>
    <rPh sb="0" eb="5">
      <t>ジュウギョウシャ</t>
    </rPh>
    <rPh sb="6" eb="7">
      <t>スウ</t>
    </rPh>
    <phoneticPr fontId="4"/>
  </si>
  <si>
    <t>1　～　4　人</t>
    <rPh sb="6" eb="7">
      <t>ヒト</t>
    </rPh>
    <phoneticPr fontId="4"/>
  </si>
  <si>
    <t>5　～　9　人</t>
    <rPh sb="6" eb="7">
      <t>ヒト</t>
    </rPh>
    <phoneticPr fontId="4"/>
  </si>
  <si>
    <t>10　～　19　人</t>
    <rPh sb="8" eb="9">
      <t>ヒト</t>
    </rPh>
    <phoneticPr fontId="4"/>
  </si>
  <si>
    <t>総　　数</t>
    <rPh sb="0" eb="4">
      <t>ソウスウ</t>
    </rPh>
    <phoneticPr fontId="4"/>
  </si>
  <si>
    <t>(内)常雇</t>
    <rPh sb="1" eb="2">
      <t>ウチ</t>
    </rPh>
    <rPh sb="3" eb="4">
      <t>ジョウキン</t>
    </rPh>
    <rPh sb="4" eb="5">
      <t>コヨウ</t>
    </rPh>
    <phoneticPr fontId="4"/>
  </si>
  <si>
    <t>事業所数</t>
    <rPh sb="0" eb="2">
      <t>ジギョウシャ</t>
    </rPh>
    <rPh sb="2" eb="3">
      <t>ショ</t>
    </rPh>
    <rPh sb="3" eb="4">
      <t>スウ</t>
    </rPh>
    <phoneticPr fontId="4"/>
  </si>
  <si>
    <t>従業者数</t>
    <rPh sb="0" eb="3">
      <t>ジュウギョウシャ</t>
    </rPh>
    <rPh sb="3" eb="4">
      <t>スウ</t>
    </rPh>
    <phoneticPr fontId="4"/>
  </si>
  <si>
    <t>総数</t>
    <rPh sb="0" eb="2">
      <t>ソウスウ</t>
    </rPh>
    <phoneticPr fontId="4"/>
  </si>
  <si>
    <t xml:space="preserve">- </t>
    <phoneticPr fontId="3"/>
  </si>
  <si>
    <t>漁業</t>
    <rPh sb="0" eb="2">
      <t>ギョギョウ</t>
    </rPh>
    <phoneticPr fontId="4"/>
  </si>
  <si>
    <t>鉱業,採石業，
砂利採取業</t>
    <rPh sb="0" eb="2">
      <t>コウギョウ</t>
    </rPh>
    <rPh sb="3" eb="5">
      <t>サイセキ</t>
    </rPh>
    <rPh sb="5" eb="6">
      <t>ギョウ</t>
    </rPh>
    <rPh sb="8" eb="10">
      <t>ジャリ</t>
    </rPh>
    <rPh sb="10" eb="13">
      <t>サイシュギョウ</t>
    </rPh>
    <phoneticPr fontId="4"/>
  </si>
  <si>
    <t>電気･ガス･熱供給・水道業</t>
    <rPh sb="0" eb="2">
      <t>デンキ</t>
    </rPh>
    <rPh sb="10" eb="12">
      <t>スイドウ</t>
    </rPh>
    <rPh sb="12" eb="13">
      <t>ギョウ</t>
    </rPh>
    <phoneticPr fontId="4"/>
  </si>
  <si>
    <t>運輸業，郵便業</t>
    <rPh sb="0" eb="3">
      <t>ウンユギョウ</t>
    </rPh>
    <rPh sb="4" eb="6">
      <t>ユウビン</t>
    </rPh>
    <rPh sb="6" eb="7">
      <t>ギョウ</t>
    </rPh>
    <phoneticPr fontId="4"/>
  </si>
  <si>
    <t>卸売業，小売業</t>
    <rPh sb="0" eb="2">
      <t>オロシウリギョウ</t>
    </rPh>
    <rPh sb="2" eb="3">
      <t>ギョウ</t>
    </rPh>
    <rPh sb="4" eb="7">
      <t>コウリギョウ</t>
    </rPh>
    <phoneticPr fontId="4"/>
  </si>
  <si>
    <t>金融業，保険業</t>
    <rPh sb="0" eb="2">
      <t>キンユウ</t>
    </rPh>
    <rPh sb="4" eb="7">
      <t>ホケンギョウ</t>
    </rPh>
    <phoneticPr fontId="4"/>
  </si>
  <si>
    <t>不動産業，物品賃貸業</t>
    <rPh sb="0" eb="4">
      <t>フドウサンギョウ</t>
    </rPh>
    <rPh sb="5" eb="7">
      <t>ブッピン</t>
    </rPh>
    <rPh sb="7" eb="9">
      <t>チンタイ</t>
    </rPh>
    <rPh sb="9" eb="10">
      <t>ギョウ</t>
    </rPh>
    <phoneticPr fontId="4"/>
  </si>
  <si>
    <t>学術研究，専門・技術
サービス業</t>
    <rPh sb="0" eb="2">
      <t>ガクジュツ</t>
    </rPh>
    <rPh sb="2" eb="4">
      <t>ケンキュウ</t>
    </rPh>
    <rPh sb="5" eb="7">
      <t>センモン</t>
    </rPh>
    <rPh sb="8" eb="10">
      <t>ギジュツ</t>
    </rPh>
    <rPh sb="15" eb="16">
      <t>ギョウ</t>
    </rPh>
    <phoneticPr fontId="4"/>
  </si>
  <si>
    <t>生活関連サービス業，
娯楽業</t>
    <rPh sb="0" eb="2">
      <t>セイカツ</t>
    </rPh>
    <rPh sb="2" eb="4">
      <t>カンレン</t>
    </rPh>
    <rPh sb="8" eb="9">
      <t>ギョウ</t>
    </rPh>
    <rPh sb="11" eb="14">
      <t>ゴラクギョウ</t>
    </rPh>
    <phoneticPr fontId="4"/>
  </si>
  <si>
    <r>
      <rPr>
        <sz val="7"/>
        <color indexed="8"/>
        <rFont val="ＭＳ Ｐ明朝"/>
        <family val="1"/>
        <charset val="128"/>
      </rPr>
      <t>サービス業</t>
    </r>
    <r>
      <rPr>
        <sz val="8"/>
        <color indexed="8"/>
        <rFont val="ＭＳ Ｐ明朝"/>
        <family val="1"/>
        <charset val="128"/>
      </rPr>
      <t xml:space="preserve">
</t>
    </r>
    <r>
      <rPr>
        <sz val="6"/>
        <color indexed="8"/>
        <rFont val="ＭＳ Ｐ明朝"/>
        <family val="1"/>
        <charset val="128"/>
      </rPr>
      <t>(他に分類されないもの）</t>
    </r>
    <rPh sb="4" eb="5">
      <t>ギョウ</t>
    </rPh>
    <rPh sb="7" eb="8">
      <t>タ</t>
    </rPh>
    <rPh sb="9" eb="11">
      <t>ブンルイ</t>
    </rPh>
    <phoneticPr fontId="4"/>
  </si>
  <si>
    <t>従　　　　　　　業　　　　　　　者　　　　　　　規　　　　　　　模</t>
    <rPh sb="0" eb="17">
      <t>ジュウギョウシャ</t>
    </rPh>
    <rPh sb="24" eb="33">
      <t>キボ</t>
    </rPh>
    <phoneticPr fontId="4"/>
  </si>
  <si>
    <t>出向・派遣</t>
    <rPh sb="0" eb="2">
      <t>シュッコウ</t>
    </rPh>
    <rPh sb="3" eb="5">
      <t>ハケン</t>
    </rPh>
    <phoneticPr fontId="4"/>
  </si>
  <si>
    <t>20　～　29　人</t>
  </si>
  <si>
    <t>30　～　49　人</t>
  </si>
  <si>
    <t>50　～　99　人</t>
  </si>
  <si>
    <t>100 人 以 上</t>
  </si>
  <si>
    <t>従業者のみ</t>
    <rPh sb="0" eb="2">
      <t>ジュウギョウ</t>
    </rPh>
    <rPh sb="2" eb="3">
      <t>シャ</t>
    </rPh>
    <phoneticPr fontId="4"/>
  </si>
  <si>
    <t>事業所数</t>
  </si>
  <si>
    <t>従業者数</t>
  </si>
  <si>
    <t>資料：平成28年経済センサス-活動調査（民営の事業所のみ）</t>
    <rPh sb="0" eb="2">
      <t>シリョウ</t>
    </rPh>
    <rPh sb="3" eb="5">
      <t>ヘイセイ</t>
    </rPh>
    <rPh sb="7" eb="8">
      <t>ネン</t>
    </rPh>
    <rPh sb="8" eb="10">
      <t>ケイザイ</t>
    </rPh>
    <rPh sb="15" eb="17">
      <t>カツドウ</t>
    </rPh>
    <rPh sb="17" eb="19">
      <t>チョウサ</t>
    </rPh>
    <rPh sb="20" eb="22">
      <t>ミンエイ</t>
    </rPh>
    <rPh sb="23" eb="25">
      <t>ジギョウ</t>
    </rPh>
    <rPh sb="25" eb="26">
      <t>ショ</t>
    </rPh>
    <phoneticPr fontId="4"/>
  </si>
  <si>
    <t>３．４　経営組織別事業所･従業者数</t>
    <rPh sb="4" eb="6">
      <t>ケイエイ</t>
    </rPh>
    <rPh sb="6" eb="8">
      <t>ソシキ</t>
    </rPh>
    <rPh sb="8" eb="9">
      <t>ベツ</t>
    </rPh>
    <rPh sb="9" eb="12">
      <t>ジギョウショ</t>
    </rPh>
    <rPh sb="13" eb="16">
      <t>ジュウギョウシャ</t>
    </rPh>
    <rPh sb="16" eb="17">
      <t>スウ</t>
    </rPh>
    <phoneticPr fontId="4"/>
  </si>
  <si>
    <t>（平成21年７月１日、平成24年２月１日、平成26年７月１日、平成28年６月１日現在）</t>
    <rPh sb="1" eb="3">
      <t>ヘイセイ</t>
    </rPh>
    <rPh sb="5" eb="6">
      <t>ネン</t>
    </rPh>
    <rPh sb="7" eb="8">
      <t>ガツ</t>
    </rPh>
    <rPh sb="9" eb="10">
      <t>ヒ</t>
    </rPh>
    <rPh sb="11" eb="13">
      <t>ヘイセイ</t>
    </rPh>
    <rPh sb="15" eb="16">
      <t>ネン</t>
    </rPh>
    <rPh sb="17" eb="18">
      <t>ガツ</t>
    </rPh>
    <rPh sb="19" eb="20">
      <t>ヒ</t>
    </rPh>
    <rPh sb="21" eb="23">
      <t>ヘイセイ</t>
    </rPh>
    <rPh sb="25" eb="26">
      <t>ネン</t>
    </rPh>
    <rPh sb="27" eb="28">
      <t>ガツ</t>
    </rPh>
    <rPh sb="29" eb="30">
      <t>ニチ</t>
    </rPh>
    <rPh sb="40" eb="42">
      <t>ゲンザイ</t>
    </rPh>
    <phoneticPr fontId="4"/>
  </si>
  <si>
    <t>区 分</t>
    <rPh sb="0" eb="1">
      <t>ク</t>
    </rPh>
    <rPh sb="2" eb="3">
      <t>ブン</t>
    </rPh>
    <phoneticPr fontId="4"/>
  </si>
  <si>
    <t>総　　　　　数</t>
    <rPh sb="0" eb="7">
      <t>ソウスウ</t>
    </rPh>
    <phoneticPr fontId="4"/>
  </si>
  <si>
    <t>経　　　　　営　　　　　組　　　　　織</t>
    <rPh sb="0" eb="1">
      <t>キョウ</t>
    </rPh>
    <rPh sb="6" eb="7">
      <t>エイ</t>
    </rPh>
    <rPh sb="12" eb="13">
      <t>クミ</t>
    </rPh>
    <rPh sb="18" eb="19">
      <t>オリ</t>
    </rPh>
    <phoneticPr fontId="4"/>
  </si>
  <si>
    <t>個　　　　人</t>
    <rPh sb="0" eb="6">
      <t>コジン</t>
    </rPh>
    <phoneticPr fontId="4"/>
  </si>
  <si>
    <t>法人（会社）</t>
    <rPh sb="0" eb="2">
      <t>ホウジン</t>
    </rPh>
    <rPh sb="3" eb="5">
      <t>カイシャ</t>
    </rPh>
    <phoneticPr fontId="4"/>
  </si>
  <si>
    <t>事　業　所　数</t>
    <rPh sb="0" eb="3">
      <t>ジギョウ</t>
    </rPh>
    <phoneticPr fontId="4"/>
  </si>
  <si>
    <t>事　業</t>
    <rPh sb="0" eb="3">
      <t>ジギョウ</t>
    </rPh>
    <phoneticPr fontId="4"/>
  </si>
  <si>
    <t>従　業</t>
    <rPh sb="0" eb="3">
      <t>ジュウギョウ</t>
    </rPh>
    <phoneticPr fontId="4"/>
  </si>
  <si>
    <t xml:space="preserve"> 年 次</t>
    <rPh sb="1" eb="2">
      <t>ネン</t>
    </rPh>
    <rPh sb="3" eb="4">
      <t>ツギ</t>
    </rPh>
    <phoneticPr fontId="4"/>
  </si>
  <si>
    <t>総　数</t>
    <rPh sb="0" eb="3">
      <t>ソウスウ</t>
    </rPh>
    <phoneticPr fontId="4"/>
  </si>
  <si>
    <t>(内)常雇</t>
    <rPh sb="1" eb="2">
      <t>ナイ</t>
    </rPh>
    <rPh sb="3" eb="4">
      <t>ジョウキン</t>
    </rPh>
    <rPh sb="4" eb="5">
      <t>コヨウ</t>
    </rPh>
    <phoneticPr fontId="4"/>
  </si>
  <si>
    <t>所　数</t>
    <rPh sb="0" eb="1">
      <t>ショ</t>
    </rPh>
    <rPh sb="2" eb="3">
      <t>スウ</t>
    </rPh>
    <phoneticPr fontId="4"/>
  </si>
  <si>
    <t>者　数</t>
    <rPh sb="0" eb="1">
      <t>モノ</t>
    </rPh>
    <rPh sb="2" eb="3">
      <t>スウ</t>
    </rPh>
    <phoneticPr fontId="4"/>
  </si>
  <si>
    <t>平成</t>
    <phoneticPr fontId="4"/>
  </si>
  <si>
    <t>21 年</t>
    <rPh sb="3" eb="4">
      <t>ネン</t>
    </rPh>
    <phoneticPr fontId="4"/>
  </si>
  <si>
    <t>経　　　　　　　営　　　　　　　組　　　　　　　織</t>
    <phoneticPr fontId="4"/>
  </si>
  <si>
    <t>法人（会社以外の法人）　　</t>
    <rPh sb="0" eb="2">
      <t>ホウジン</t>
    </rPh>
    <rPh sb="3" eb="5">
      <t>カイシャ</t>
    </rPh>
    <rPh sb="5" eb="7">
      <t>イガイ</t>
    </rPh>
    <phoneticPr fontId="4"/>
  </si>
  <si>
    <t>法人でない団体</t>
    <rPh sb="0" eb="2">
      <t>ホウジン</t>
    </rPh>
    <rPh sb="5" eb="7">
      <t>ダンタイ</t>
    </rPh>
    <phoneticPr fontId="4"/>
  </si>
  <si>
    <t>国</t>
    <rPh sb="0" eb="1">
      <t>クニ</t>
    </rPh>
    <phoneticPr fontId="4"/>
  </si>
  <si>
    <t>独立行政法人</t>
    <rPh sb="0" eb="2">
      <t>ドクリツ</t>
    </rPh>
    <rPh sb="2" eb="4">
      <t>ギョウセイ</t>
    </rPh>
    <rPh sb="4" eb="6">
      <t>ホウジン</t>
    </rPh>
    <phoneticPr fontId="4"/>
  </si>
  <si>
    <t>地方公共団体</t>
    <rPh sb="0" eb="2">
      <t>チホウ</t>
    </rPh>
    <rPh sb="2" eb="4">
      <t>コウキョウ</t>
    </rPh>
    <rPh sb="4" eb="6">
      <t>ダンタイ</t>
    </rPh>
    <phoneticPr fontId="4"/>
  </si>
  <si>
    <t xml:space="preserve">… </t>
    <phoneticPr fontId="23"/>
  </si>
  <si>
    <t xml:space="preserve"> 資料：平成21年経済センサス-基礎調査、平成24年経済センサス-活動調査（民営の事業所のみ）、</t>
    <phoneticPr fontId="4"/>
  </si>
  <si>
    <t xml:space="preserve"> 　　  　平成26年経済センサス-基礎調査、平成28年経済センサス-活動調査（民営の事業所のみ）</t>
    <phoneticPr fontId="12"/>
  </si>
  <si>
    <t>３．５　資本金階級別会社及び従業者数</t>
    <rPh sb="4" eb="7">
      <t>シホンキン</t>
    </rPh>
    <rPh sb="7" eb="9">
      <t>カイキュウ</t>
    </rPh>
    <rPh sb="9" eb="10">
      <t>ベツ</t>
    </rPh>
    <rPh sb="10" eb="12">
      <t>カイシャ</t>
    </rPh>
    <rPh sb="12" eb="13">
      <t>オヨ</t>
    </rPh>
    <rPh sb="14" eb="16">
      <t>ジュウギョウイン</t>
    </rPh>
    <rPh sb="16" eb="17">
      <t>シャ</t>
    </rPh>
    <rPh sb="17" eb="18">
      <t>スウ</t>
    </rPh>
    <phoneticPr fontId="4"/>
  </si>
  <si>
    <t>　(1)　企業数</t>
    <rPh sb="5" eb="8">
      <t>キギョウスウ</t>
    </rPh>
    <phoneticPr fontId="4"/>
  </si>
  <si>
    <t>（平成24年２月１日、平成26年７月１日、平成28年６月１日現在）</t>
    <rPh sb="1" eb="3">
      <t>ヘイセイ</t>
    </rPh>
    <rPh sb="5" eb="6">
      <t>ネン</t>
    </rPh>
    <rPh sb="7" eb="8">
      <t>ガツ</t>
    </rPh>
    <rPh sb="9" eb="10">
      <t>ヒ</t>
    </rPh>
    <rPh sb="21" eb="23">
      <t>ヘイセイ</t>
    </rPh>
    <rPh sb="25" eb="26">
      <t>ネン</t>
    </rPh>
    <rPh sb="27" eb="28">
      <t>ツキ</t>
    </rPh>
    <rPh sb="29" eb="30">
      <t>ニチ</t>
    </rPh>
    <phoneticPr fontId="4"/>
  </si>
  <si>
    <t>平成24年</t>
    <rPh sb="0" eb="2">
      <t>ヘイセイ</t>
    </rPh>
    <rPh sb="4" eb="5">
      <t>ネン</t>
    </rPh>
    <phoneticPr fontId="4"/>
  </si>
  <si>
    <t>23区計（28年)</t>
    <rPh sb="7" eb="8">
      <t>ネン</t>
    </rPh>
    <phoneticPr fontId="4"/>
  </si>
  <si>
    <t>万　　円</t>
    <phoneticPr fontId="4"/>
  </si>
  <si>
    <t>未満</t>
    <rPh sb="0" eb="2">
      <t>ミマン</t>
    </rPh>
    <phoneticPr fontId="4"/>
  </si>
  <si>
    <t>500万円</t>
    <rPh sb="3" eb="4">
      <t>マン</t>
    </rPh>
    <rPh sb="4" eb="5">
      <t>エン</t>
    </rPh>
    <phoneticPr fontId="4"/>
  </si>
  <si>
    <t>1,000万円</t>
    <rPh sb="5" eb="7">
      <t>マンエン</t>
    </rPh>
    <phoneticPr fontId="4"/>
  </si>
  <si>
    <t>3,000万円</t>
    <rPh sb="5" eb="7">
      <t>マンエン</t>
    </rPh>
    <phoneticPr fontId="4"/>
  </si>
  <si>
    <t>5,000万円</t>
    <rPh sb="5" eb="7">
      <t>マンエン</t>
    </rPh>
    <phoneticPr fontId="4"/>
  </si>
  <si>
    <t>1億円</t>
    <rPh sb="1" eb="3">
      <t>オクエン</t>
    </rPh>
    <phoneticPr fontId="4"/>
  </si>
  <si>
    <t>1億</t>
    <rPh sb="1" eb="2">
      <t>オク</t>
    </rPh>
    <phoneticPr fontId="4"/>
  </si>
  <si>
    <t>10億円</t>
    <rPh sb="2" eb="4">
      <t>オクエン</t>
    </rPh>
    <phoneticPr fontId="4"/>
  </si>
  <si>
    <t>10億</t>
    <rPh sb="2" eb="3">
      <t>オク</t>
    </rPh>
    <phoneticPr fontId="4"/>
  </si>
  <si>
    <t>50億円</t>
    <rPh sb="2" eb="4">
      <t>オクエン</t>
    </rPh>
    <phoneticPr fontId="4"/>
  </si>
  <si>
    <t>億　　円</t>
    <rPh sb="3" eb="4">
      <t>エン</t>
    </rPh>
    <phoneticPr fontId="4"/>
  </si>
  <si>
    <t>以上</t>
    <rPh sb="0" eb="2">
      <t>イジョウ</t>
    </rPh>
    <phoneticPr fontId="4"/>
  </si>
  <si>
    <t>　資料：平成24年経済センサス-活動調査（民営の事業所のみ）、平成26年経済センサス-基礎調査、</t>
    <rPh sb="1" eb="3">
      <t>シリョウ</t>
    </rPh>
    <phoneticPr fontId="4"/>
  </si>
  <si>
    <t xml:space="preserve">　　　　平成28年経済センサス-活動調査（民営の事業所のみ）　　　　　　　　　　　　  </t>
    <rPh sb="21" eb="23">
      <t>ミンエイ</t>
    </rPh>
    <rPh sb="24" eb="27">
      <t>ジギョウショ</t>
    </rPh>
    <phoneticPr fontId="35"/>
  </si>
  <si>
    <t>（注）資本金額が不詳の事業所が含まれるため、各資本金階級の合計が総数と一致しない場合がある</t>
    <phoneticPr fontId="12"/>
  </si>
  <si>
    <t>　(2)　従業者数</t>
    <rPh sb="5" eb="8">
      <t>ジュウギョウシャ</t>
    </rPh>
    <rPh sb="8" eb="9">
      <t>スウ</t>
    </rPh>
    <phoneticPr fontId="4"/>
  </si>
  <si>
    <t>（平成24年２月１日、平成26年７月１日、平成28年６月１日現在）</t>
    <phoneticPr fontId="4"/>
  </si>
  <si>
    <t>３．６　町丁別産業（大分類）別事業所・従業者数</t>
    <rPh sb="4" eb="5">
      <t>チョウチョウ</t>
    </rPh>
    <rPh sb="5" eb="6">
      <t>チョウ</t>
    </rPh>
    <rPh sb="6" eb="7">
      <t>ベツ</t>
    </rPh>
    <rPh sb="7" eb="9">
      <t>サンギョウ</t>
    </rPh>
    <rPh sb="10" eb="11">
      <t>ダイ</t>
    </rPh>
    <rPh sb="11" eb="13">
      <t>ブンルイ</t>
    </rPh>
    <rPh sb="14" eb="15">
      <t>ベツ</t>
    </rPh>
    <rPh sb="15" eb="18">
      <t>ジギョウショ</t>
    </rPh>
    <rPh sb="19" eb="21">
      <t>ジュウギョウ</t>
    </rPh>
    <rPh sb="21" eb="22">
      <t>シャ</t>
    </rPh>
    <rPh sb="22" eb="23">
      <t>スウ</t>
    </rPh>
    <phoneticPr fontId="4"/>
  </si>
  <si>
    <t>総　　数</t>
  </si>
  <si>
    <t>農林漁業</t>
    <rPh sb="0" eb="2">
      <t>ノウリン</t>
    </rPh>
    <rPh sb="2" eb="4">
      <t>ギョギョウ</t>
    </rPh>
    <rPh sb="3" eb="4">
      <t>ギョウ</t>
    </rPh>
    <phoneticPr fontId="36"/>
  </si>
  <si>
    <t>鉱業，採石業
砂利採取業</t>
    <rPh sb="0" eb="2">
      <t>コウギョウ</t>
    </rPh>
    <rPh sb="3" eb="5">
      <t>サイセキ</t>
    </rPh>
    <rPh sb="5" eb="6">
      <t>ギョウ</t>
    </rPh>
    <rPh sb="7" eb="9">
      <t>ジャリ</t>
    </rPh>
    <rPh sb="9" eb="11">
      <t>サイシュ</t>
    </rPh>
    <rPh sb="11" eb="12">
      <t>ギョウ</t>
    </rPh>
    <phoneticPr fontId="36"/>
  </si>
  <si>
    <t>建設業</t>
    <rPh sb="0" eb="3">
      <t>ケンセツギョウ</t>
    </rPh>
    <phoneticPr fontId="36"/>
  </si>
  <si>
    <t>製造業</t>
    <rPh sb="0" eb="3">
      <t>セイゾウギョウ</t>
    </rPh>
    <phoneticPr fontId="36"/>
  </si>
  <si>
    <t>電気・ガス
熱供給・水道業</t>
    <rPh sb="0" eb="2">
      <t>デンキ</t>
    </rPh>
    <rPh sb="6" eb="7">
      <t>ネツ</t>
    </rPh>
    <rPh sb="7" eb="9">
      <t>キョウキュウ</t>
    </rPh>
    <rPh sb="10" eb="13">
      <t>スイドウギョウ</t>
    </rPh>
    <phoneticPr fontId="36"/>
  </si>
  <si>
    <t>情報通信業</t>
    <rPh sb="0" eb="2">
      <t>ジョウホウ</t>
    </rPh>
    <rPh sb="2" eb="5">
      <t>ツウシンギョウ</t>
    </rPh>
    <phoneticPr fontId="36"/>
  </si>
  <si>
    <t>運輸業，郵便業</t>
    <rPh sb="0" eb="3">
      <t>ウンユギョウ</t>
    </rPh>
    <rPh sb="4" eb="6">
      <t>ユウビン</t>
    </rPh>
    <rPh sb="6" eb="7">
      <t>ギョウ</t>
    </rPh>
    <phoneticPr fontId="36"/>
  </si>
  <si>
    <t>区        分</t>
    <rPh sb="0" eb="10">
      <t>クブン</t>
    </rPh>
    <phoneticPr fontId="4"/>
  </si>
  <si>
    <t xml:space="preserve">  総   数</t>
    <rPh sb="2" eb="7">
      <t>ソウスウ</t>
    </rPh>
    <phoneticPr fontId="4"/>
  </si>
  <si>
    <t>丸の内</t>
    <rPh sb="0" eb="3">
      <t>マルノウチ</t>
    </rPh>
    <phoneticPr fontId="4"/>
  </si>
  <si>
    <t>-</t>
  </si>
  <si>
    <t/>
  </si>
  <si>
    <t>丸の内１丁目</t>
  </si>
  <si>
    <t>丸の内２丁目</t>
  </si>
  <si>
    <t>丸の内３丁目</t>
  </si>
  <si>
    <t>大手町</t>
  </si>
  <si>
    <t>大手町１丁目</t>
  </si>
  <si>
    <t>大手町２丁目</t>
  </si>
  <si>
    <t>内幸町</t>
  </si>
  <si>
    <t>内幸町１丁目</t>
  </si>
  <si>
    <t>内幸町２丁目</t>
  </si>
  <si>
    <t>有楽町</t>
  </si>
  <si>
    <t>有楽町１丁目</t>
  </si>
  <si>
    <t>有楽町２丁目</t>
  </si>
  <si>
    <t>霞が関</t>
  </si>
  <si>
    <t>霞が関１丁目</t>
  </si>
  <si>
    <t>霞が関２丁目</t>
  </si>
  <si>
    <t>霞が関３丁目</t>
  </si>
  <si>
    <t>永田町</t>
  </si>
  <si>
    <t>永田町１丁目</t>
  </si>
  <si>
    <t>永田町２丁目</t>
  </si>
  <si>
    <t>隼町</t>
  </si>
  <si>
    <t>平河町</t>
  </si>
  <si>
    <t>平河町１丁目</t>
  </si>
  <si>
    <t>平河町２丁目</t>
  </si>
  <si>
    <t>麹町</t>
  </si>
  <si>
    <t>麹町１丁目</t>
  </si>
  <si>
    <t>麹町２丁目</t>
  </si>
  <si>
    <t>麹町３丁目</t>
  </si>
  <si>
    <t>麹町４丁目</t>
  </si>
  <si>
    <t>麹町５丁目</t>
  </si>
  <si>
    <t>麹町６丁目</t>
  </si>
  <si>
    <t>紀尾井町</t>
  </si>
  <si>
    <t>一番町</t>
  </si>
  <si>
    <t>二番町</t>
  </si>
  <si>
    <t>三番町</t>
  </si>
  <si>
    <t>四番町</t>
  </si>
  <si>
    <t>五番町</t>
  </si>
  <si>
    <t>六番町</t>
  </si>
  <si>
    <t>皇居外苑</t>
  </si>
  <si>
    <t>日比谷公園</t>
  </si>
  <si>
    <t>千代田</t>
  </si>
  <si>
    <t>北の丸公園</t>
  </si>
  <si>
    <t>九段南</t>
  </si>
  <si>
    <t>九段南１丁目</t>
  </si>
  <si>
    <t>九段南２丁目</t>
  </si>
  <si>
    <t>九段南３丁目</t>
  </si>
  <si>
    <t>九段南４丁目</t>
  </si>
  <si>
    <t>九段北</t>
  </si>
  <si>
    <t>九段北１丁目</t>
  </si>
  <si>
    <t>九段北２丁目</t>
  </si>
  <si>
    <t>九段北３丁目</t>
  </si>
  <si>
    <t>九段北４丁目</t>
  </si>
  <si>
    <t>富士見</t>
  </si>
  <si>
    <t>富士見１丁目</t>
  </si>
  <si>
    <t>富士見２丁目</t>
  </si>
  <si>
    <t>飯田橋</t>
  </si>
  <si>
    <t>飯田橋１丁目</t>
  </si>
  <si>
    <t>飯田橋２丁目</t>
  </si>
  <si>
    <t>飯田橋３丁目</t>
  </si>
  <si>
    <t>飯田橋４丁目</t>
  </si>
  <si>
    <t>一ツ橋</t>
  </si>
  <si>
    <t>一ツ橋１丁目</t>
  </si>
  <si>
    <t>一ツ橋２丁目</t>
  </si>
  <si>
    <t>神田神保町</t>
  </si>
  <si>
    <t>神田神保町１丁目</t>
  </si>
  <si>
    <t>神田神保町２丁目</t>
  </si>
  <si>
    <t>神田神保町３丁目</t>
  </si>
  <si>
    <t>三崎町</t>
    <rPh sb="0" eb="2">
      <t>ミサキ</t>
    </rPh>
    <phoneticPr fontId="4"/>
  </si>
  <si>
    <t>三崎町１丁目</t>
    <rPh sb="0" eb="2">
      <t>ミサキ</t>
    </rPh>
    <phoneticPr fontId="4"/>
  </si>
  <si>
    <t>三崎町２丁目</t>
    <rPh sb="0" eb="2">
      <t>ミサキ</t>
    </rPh>
    <phoneticPr fontId="4"/>
  </si>
  <si>
    <t>三崎町３丁目</t>
    <rPh sb="0" eb="2">
      <t>ミサキ</t>
    </rPh>
    <phoneticPr fontId="4"/>
  </si>
  <si>
    <t xml:space="preserve">  資料：平成28年経済センサス－活動調査</t>
    <rPh sb="17" eb="19">
      <t>カツドウ</t>
    </rPh>
    <rPh sb="19" eb="21">
      <t>チョウサ</t>
    </rPh>
    <phoneticPr fontId="4"/>
  </si>
  <si>
    <t>卸売業，小売業</t>
    <rPh sb="0" eb="2">
      <t>オロシウリ</t>
    </rPh>
    <rPh sb="4" eb="7">
      <t>コウリギョウ</t>
    </rPh>
    <phoneticPr fontId="36"/>
  </si>
  <si>
    <t>金融業，保険業</t>
    <rPh sb="0" eb="2">
      <t>キンユウ</t>
    </rPh>
    <rPh sb="2" eb="3">
      <t>ギョウ</t>
    </rPh>
    <rPh sb="4" eb="7">
      <t>ホケンギョウ</t>
    </rPh>
    <phoneticPr fontId="36"/>
  </si>
  <si>
    <t>不動産業，物品賃貸業</t>
    <rPh sb="0" eb="3">
      <t>フドウサン</t>
    </rPh>
    <rPh sb="3" eb="4">
      <t>ギョウ</t>
    </rPh>
    <rPh sb="5" eb="7">
      <t>ブッピン</t>
    </rPh>
    <rPh sb="7" eb="9">
      <t>チンタイ</t>
    </rPh>
    <rPh sb="9" eb="10">
      <t>ギョウ</t>
    </rPh>
    <phoneticPr fontId="36"/>
  </si>
  <si>
    <t>学術研究，専門・技術サービス業</t>
    <rPh sb="0" eb="2">
      <t>ガクジュツ</t>
    </rPh>
    <rPh sb="2" eb="4">
      <t>ケンキュウ</t>
    </rPh>
    <rPh sb="5" eb="7">
      <t>センモン</t>
    </rPh>
    <rPh sb="8" eb="10">
      <t>ギジュツ</t>
    </rPh>
    <rPh sb="14" eb="15">
      <t>ギョウ</t>
    </rPh>
    <phoneticPr fontId="36"/>
  </si>
  <si>
    <t>宿泊業，飲食サービス業</t>
    <rPh sb="0" eb="2">
      <t>シュクハク</t>
    </rPh>
    <rPh sb="2" eb="3">
      <t>ギョウ</t>
    </rPh>
    <rPh sb="4" eb="6">
      <t>インショク</t>
    </rPh>
    <rPh sb="10" eb="11">
      <t>ギョウ</t>
    </rPh>
    <phoneticPr fontId="36"/>
  </si>
  <si>
    <t>生活関連サービス業，娯楽業</t>
    <rPh sb="0" eb="2">
      <t>セイカツ</t>
    </rPh>
    <rPh sb="2" eb="4">
      <t>カンレン</t>
    </rPh>
    <rPh sb="8" eb="9">
      <t>ギョウ</t>
    </rPh>
    <rPh sb="10" eb="13">
      <t>ゴラクギョウ</t>
    </rPh>
    <phoneticPr fontId="36"/>
  </si>
  <si>
    <t>教育，学習
支援業</t>
    <rPh sb="0" eb="2">
      <t>キョウイク</t>
    </rPh>
    <rPh sb="3" eb="5">
      <t>ガクシュウ</t>
    </rPh>
    <rPh sb="6" eb="8">
      <t>シエン</t>
    </rPh>
    <rPh sb="8" eb="9">
      <t>ギョウ</t>
    </rPh>
    <phoneticPr fontId="36"/>
  </si>
  <si>
    <t>医療，福祉</t>
    <rPh sb="0" eb="2">
      <t>イリョウ</t>
    </rPh>
    <rPh sb="3" eb="5">
      <t>フクシ</t>
    </rPh>
    <phoneticPr fontId="36"/>
  </si>
  <si>
    <t>複合サービス
事業</t>
    <rPh sb="0" eb="2">
      <t>フクゴウ</t>
    </rPh>
    <rPh sb="7" eb="9">
      <t>ジギョウ</t>
    </rPh>
    <phoneticPr fontId="36"/>
  </si>
  <si>
    <r>
      <t>サービス業</t>
    </r>
    <r>
      <rPr>
        <sz val="8"/>
        <color indexed="8"/>
        <rFont val="ＭＳ Ｐ明朝"/>
        <family val="1"/>
        <charset val="128"/>
      </rPr>
      <t>（</t>
    </r>
    <r>
      <rPr>
        <sz val="7"/>
        <color indexed="8"/>
        <rFont val="ＭＳ Ｐ明朝"/>
        <family val="1"/>
        <charset val="128"/>
      </rPr>
      <t>他に
分類されないもの）</t>
    </r>
    <rPh sb="4" eb="5">
      <t>ギョウ</t>
    </rPh>
    <rPh sb="6" eb="7">
      <t>ホカ</t>
    </rPh>
    <rPh sb="9" eb="11">
      <t>ブンルイ</t>
    </rPh>
    <phoneticPr fontId="36"/>
  </si>
  <si>
    <t>農林漁業</t>
    <rPh sb="0" eb="2">
      <t>ノウリン</t>
    </rPh>
    <rPh sb="2" eb="3">
      <t>ギョ</t>
    </rPh>
    <rPh sb="3" eb="4">
      <t>ギョウ</t>
    </rPh>
    <phoneticPr fontId="36"/>
  </si>
  <si>
    <t>区        分</t>
    <rPh sb="0" eb="1">
      <t>ク</t>
    </rPh>
    <rPh sb="9" eb="10">
      <t>ブン</t>
    </rPh>
    <phoneticPr fontId="4"/>
  </si>
  <si>
    <t>西神田</t>
  </si>
  <si>
    <t>西神田１丁目</t>
  </si>
  <si>
    <t>西神田２丁目</t>
  </si>
  <si>
    <t>西神田３丁目</t>
  </si>
  <si>
    <t>猿楽町</t>
    <rPh sb="0" eb="3">
      <t>サルガクチョウ</t>
    </rPh>
    <phoneticPr fontId="4"/>
  </si>
  <si>
    <t>猿楽町１丁目</t>
    <rPh sb="0" eb="3">
      <t>サルガクチョウ</t>
    </rPh>
    <phoneticPr fontId="4"/>
  </si>
  <si>
    <t>猿楽町２丁目</t>
    <rPh sb="0" eb="3">
      <t>サルガクチョウ</t>
    </rPh>
    <phoneticPr fontId="4"/>
  </si>
  <si>
    <t>神田駿河台</t>
  </si>
  <si>
    <t>神田駿河台１丁目</t>
  </si>
  <si>
    <t>神田駿河台２丁目</t>
  </si>
  <si>
    <t>神田駿河台３丁目</t>
  </si>
  <si>
    <t>神田駿河台４丁目</t>
  </si>
  <si>
    <t>神田錦町</t>
  </si>
  <si>
    <t>神田錦町１丁目</t>
  </si>
  <si>
    <t>神田錦町２丁目</t>
  </si>
  <si>
    <t>神田錦町３丁目</t>
  </si>
  <si>
    <t>神田小川町</t>
  </si>
  <si>
    <t>神田小川町１丁目</t>
  </si>
  <si>
    <t>神田小川町２丁目</t>
  </si>
  <si>
    <t>神田小川町３丁目</t>
  </si>
  <si>
    <t>神田美土代町</t>
  </si>
  <si>
    <t>内神田</t>
  </si>
  <si>
    <t>内神田１丁目</t>
  </si>
  <si>
    <t>内神田２丁目</t>
  </si>
  <si>
    <t>内神田３丁目</t>
  </si>
  <si>
    <t>神田司町２丁目</t>
  </si>
  <si>
    <t>神田多町２丁目</t>
  </si>
  <si>
    <t>神田淡路町</t>
  </si>
  <si>
    <t>神田淡路町１丁目</t>
  </si>
  <si>
    <t>神田淡路町２丁目</t>
  </si>
  <si>
    <t>神田須田町</t>
  </si>
  <si>
    <t>神田須田町１丁目</t>
  </si>
  <si>
    <t>神田須田町２丁目</t>
  </si>
  <si>
    <t>外神田</t>
  </si>
  <si>
    <t>外神田１丁目</t>
  </si>
  <si>
    <t>外神田２丁目</t>
  </si>
  <si>
    <t>外神田３丁目</t>
  </si>
  <si>
    <t>外神田４丁目</t>
  </si>
  <si>
    <t>外神田５丁目</t>
  </si>
  <si>
    <t>外神田６丁目</t>
  </si>
  <si>
    <t>鍛冶町</t>
  </si>
  <si>
    <t>鍛冶町１丁目</t>
  </si>
  <si>
    <t>鍛冶町２丁目</t>
  </si>
  <si>
    <t>神田鍛冶町３丁目</t>
  </si>
  <si>
    <t>神田紺屋町</t>
  </si>
  <si>
    <t>神田北乗物町</t>
  </si>
  <si>
    <t>神田富山町</t>
  </si>
  <si>
    <t>神田美倉町</t>
  </si>
  <si>
    <t>岩本町</t>
  </si>
  <si>
    <t>岩本町１丁目</t>
  </si>
  <si>
    <t>岩本町２丁目</t>
  </si>
  <si>
    <t>岩本町３丁目</t>
  </si>
  <si>
    <t>神田西福田町</t>
  </si>
  <si>
    <t>神田東松下町</t>
  </si>
  <si>
    <t>神田東紺屋町</t>
  </si>
  <si>
    <t>神田岩本町</t>
  </si>
  <si>
    <t>東神田</t>
  </si>
  <si>
    <t>東神田１丁目</t>
  </si>
  <si>
    <t>東神田２丁目</t>
  </si>
  <si>
    <t>東神田３丁目</t>
  </si>
  <si>
    <t>神田和泉町</t>
  </si>
  <si>
    <t>神田佐久間町</t>
  </si>
  <si>
    <t>神田佐久間町１丁目</t>
  </si>
  <si>
    <t>神田佐久間町２丁目</t>
  </si>
  <si>
    <t>神田佐久間町３丁目</t>
  </si>
  <si>
    <t>神田佐久間町４丁目</t>
  </si>
  <si>
    <t>神田平河町</t>
  </si>
  <si>
    <t>神田松永町</t>
  </si>
  <si>
    <t>神田花岡町</t>
  </si>
  <si>
    <t>神田佐久間河岸</t>
  </si>
  <si>
    <t>神田練塀町</t>
  </si>
  <si>
    <t>神田相生町</t>
  </si>
  <si>
    <t>卸売，小売業</t>
    <rPh sb="0" eb="2">
      <t>オロシウリ</t>
    </rPh>
    <rPh sb="3" eb="6">
      <t>コウリギョウ</t>
    </rPh>
    <phoneticPr fontId="36"/>
  </si>
  <si>
    <t>３．７　業種別商店数・従業者数及び年間販売額</t>
    <rPh sb="4" eb="7">
      <t>ギョウシュベツ</t>
    </rPh>
    <rPh sb="7" eb="10">
      <t>ショウテンスウ</t>
    </rPh>
    <rPh sb="11" eb="14">
      <t>ジュウギョウシャ</t>
    </rPh>
    <rPh sb="14" eb="15">
      <t>スウ</t>
    </rPh>
    <rPh sb="15" eb="16">
      <t>オヨ</t>
    </rPh>
    <rPh sb="17" eb="19">
      <t>ネンカン</t>
    </rPh>
    <rPh sb="19" eb="22">
      <t>ハンバイガク</t>
    </rPh>
    <phoneticPr fontId="4"/>
  </si>
  <si>
    <t>（平成19年６月１日、平成26年７月１日、平成28年６月１日現在）</t>
    <rPh sb="1" eb="3">
      <t>ヘイセイ</t>
    </rPh>
    <rPh sb="21" eb="23">
      <t>ヘイセイ</t>
    </rPh>
    <rPh sb="25" eb="26">
      <t>ネン</t>
    </rPh>
    <rPh sb="27" eb="28">
      <t>ガツ</t>
    </rPh>
    <rPh sb="29" eb="30">
      <t>ニチ</t>
    </rPh>
    <phoneticPr fontId="4"/>
  </si>
  <si>
    <t>平成 19 年</t>
    <phoneticPr fontId="4"/>
  </si>
  <si>
    <t>商店数</t>
    <rPh sb="0" eb="3">
      <t>ショウテンスウ</t>
    </rPh>
    <phoneticPr fontId="4"/>
  </si>
  <si>
    <t>卸売業</t>
    <rPh sb="0" eb="3">
      <t>オロシウリギョウ</t>
    </rPh>
    <phoneticPr fontId="4"/>
  </si>
  <si>
    <t>小売業</t>
    <rPh sb="0" eb="3">
      <t>コウリギョウ</t>
    </rPh>
    <phoneticPr fontId="4"/>
  </si>
  <si>
    <t>従業者数（人）</t>
    <rPh sb="0" eb="2">
      <t>ジュウギョウ</t>
    </rPh>
    <rPh sb="2" eb="3">
      <t>シャ</t>
    </rPh>
    <rPh sb="3" eb="4">
      <t>スウ</t>
    </rPh>
    <rPh sb="5" eb="6">
      <t>ヒト</t>
    </rPh>
    <phoneticPr fontId="4"/>
  </si>
  <si>
    <r>
      <t xml:space="preserve">年間
販売額
</t>
    </r>
    <r>
      <rPr>
        <sz val="6"/>
        <color indexed="8"/>
        <rFont val="ＭＳ Ｐ明朝"/>
        <family val="1"/>
        <charset val="128"/>
      </rPr>
      <t>(百万円)</t>
    </r>
    <rPh sb="0" eb="2">
      <t>ネンカン</t>
    </rPh>
    <rPh sb="3" eb="6">
      <t>ハンバイガク</t>
    </rPh>
    <rPh sb="8" eb="11">
      <t>ヒャクマンエン</t>
    </rPh>
    <phoneticPr fontId="4"/>
  </si>
  <si>
    <t>　資料：商業統計（平成19、26年）、平成28年経済センサス-活動調査</t>
    <rPh sb="9" eb="11">
      <t>ヘイセイ</t>
    </rPh>
    <rPh sb="16" eb="17">
      <t>ネン</t>
    </rPh>
    <phoneticPr fontId="4"/>
  </si>
  <si>
    <t>（注）年間販売額については前年中の数値</t>
    <phoneticPr fontId="3"/>
  </si>
  <si>
    <t>３．８　従業者規模別商店数</t>
    <rPh sb="4" eb="7">
      <t>ジュウギョウシャ</t>
    </rPh>
    <rPh sb="7" eb="9">
      <t>キボ</t>
    </rPh>
    <rPh sb="9" eb="10">
      <t>ベツ</t>
    </rPh>
    <rPh sb="10" eb="12">
      <t>ショウテン</t>
    </rPh>
    <rPh sb="12" eb="13">
      <t>スウ</t>
    </rPh>
    <phoneticPr fontId="4"/>
  </si>
  <si>
    <t>（平成28年６月１日現在）</t>
    <rPh sb="1" eb="3">
      <t>ヘイセイ</t>
    </rPh>
    <rPh sb="5" eb="6">
      <t>ネン</t>
    </rPh>
    <rPh sb="7" eb="8">
      <t>ガツ</t>
    </rPh>
    <rPh sb="9" eb="10">
      <t>ニチ</t>
    </rPh>
    <rPh sb="10" eb="12">
      <t>ゲンザイ</t>
    </rPh>
    <phoneticPr fontId="4"/>
  </si>
  <si>
    <t>区　　　　分</t>
    <rPh sb="0" eb="6">
      <t>クブン</t>
    </rPh>
    <phoneticPr fontId="4"/>
  </si>
  <si>
    <t>総　　　数</t>
    <rPh sb="0" eb="5">
      <t>ソウスウ</t>
    </rPh>
    <phoneticPr fontId="4"/>
  </si>
  <si>
    <t>卸　売　業</t>
    <rPh sb="0" eb="3">
      <t>オロシウリ</t>
    </rPh>
    <rPh sb="4" eb="5">
      <t>ギョウ</t>
    </rPh>
    <phoneticPr fontId="4"/>
  </si>
  <si>
    <t>小　売　業</t>
    <rPh sb="0" eb="5">
      <t>コウリギョウ</t>
    </rPh>
    <phoneticPr fontId="4"/>
  </si>
  <si>
    <t>総　　　　数</t>
    <rPh sb="0" eb="1">
      <t>フサ</t>
    </rPh>
    <rPh sb="5" eb="6">
      <t>カズ</t>
    </rPh>
    <phoneticPr fontId="4"/>
  </si>
  <si>
    <t>人</t>
    <rPh sb="0" eb="1">
      <t>ニン</t>
    </rPh>
    <phoneticPr fontId="4"/>
  </si>
  <si>
    <t>以</t>
    <rPh sb="0" eb="1">
      <t>イジョウ</t>
    </rPh>
    <phoneticPr fontId="4"/>
  </si>
  <si>
    <t>上</t>
    <rPh sb="0" eb="1">
      <t>ウエ</t>
    </rPh>
    <phoneticPr fontId="4"/>
  </si>
  <si>
    <t>出向・派遣従業者のみ</t>
    <rPh sb="0" eb="2">
      <t>シュッコウ</t>
    </rPh>
    <rPh sb="3" eb="5">
      <t>ハケン</t>
    </rPh>
    <rPh sb="5" eb="8">
      <t>ジュウギョウシャ</t>
    </rPh>
    <phoneticPr fontId="3"/>
  </si>
  <si>
    <t>　資料：平成28年経済センサス-活動調査</t>
    <rPh sb="1" eb="3">
      <t>シリョウ</t>
    </rPh>
    <rPh sb="4" eb="6">
      <t>ヘイセイ</t>
    </rPh>
    <rPh sb="8" eb="9">
      <t>ネン</t>
    </rPh>
    <rPh sb="9" eb="11">
      <t>ケイザイ</t>
    </rPh>
    <rPh sb="16" eb="20">
      <t>カツドウチョウサ</t>
    </rPh>
    <phoneticPr fontId="4"/>
  </si>
  <si>
    <t xml:space="preserve"> </t>
    <phoneticPr fontId="4"/>
  </si>
  <si>
    <t>３．９　産業（小分類）別卸売業商店数・従業者数及び年間販売額</t>
    <rPh sb="4" eb="6">
      <t>サンギョウ</t>
    </rPh>
    <rPh sb="7" eb="8">
      <t>ショウ</t>
    </rPh>
    <rPh sb="8" eb="10">
      <t>ブンルイ</t>
    </rPh>
    <rPh sb="11" eb="12">
      <t>ベツ</t>
    </rPh>
    <rPh sb="12" eb="15">
      <t>オロシウリギョウ</t>
    </rPh>
    <rPh sb="15" eb="17">
      <t>ショウテン</t>
    </rPh>
    <rPh sb="17" eb="18">
      <t>スウ</t>
    </rPh>
    <rPh sb="19" eb="22">
      <t>ジュウギョウシャ</t>
    </rPh>
    <rPh sb="22" eb="23">
      <t>スウ</t>
    </rPh>
    <rPh sb="23" eb="24">
      <t>オヨ</t>
    </rPh>
    <rPh sb="25" eb="27">
      <t>ネンカン</t>
    </rPh>
    <rPh sb="27" eb="30">
      <t>ハンバイガク</t>
    </rPh>
    <phoneticPr fontId="4"/>
  </si>
  <si>
    <t>区　　　　　　分</t>
    <rPh sb="0" eb="8">
      <t>クブン</t>
    </rPh>
    <phoneticPr fontId="4"/>
  </si>
  <si>
    <t>商　　　　　　　　　　　　　　　店　　　　　　　　　　　　　　　数</t>
    <rPh sb="0" eb="33">
      <t>ショウテンスウ</t>
    </rPh>
    <phoneticPr fontId="4"/>
  </si>
  <si>
    <t>従　　　　業　　　　者　　　　規　　　　模</t>
    <rPh sb="0" eb="11">
      <t>ジュウギョウシャ</t>
    </rPh>
    <rPh sb="15" eb="21">
      <t>キボ</t>
    </rPh>
    <phoneticPr fontId="4"/>
  </si>
  <si>
    <t>年間販売額</t>
    <rPh sb="0" eb="2">
      <t>ネンカン</t>
    </rPh>
    <rPh sb="2" eb="5">
      <t>ハンバイガク</t>
    </rPh>
    <phoneticPr fontId="4"/>
  </si>
  <si>
    <t>１～</t>
    <phoneticPr fontId="4"/>
  </si>
  <si>
    <t>５～</t>
    <phoneticPr fontId="4"/>
  </si>
  <si>
    <t>10～</t>
    <phoneticPr fontId="4"/>
  </si>
  <si>
    <t>20～</t>
    <phoneticPr fontId="4"/>
  </si>
  <si>
    <t>30～</t>
    <phoneticPr fontId="4"/>
  </si>
  <si>
    <t>50～</t>
    <phoneticPr fontId="4"/>
  </si>
  <si>
    <t>100人</t>
    <rPh sb="3" eb="4">
      <t>ヒト</t>
    </rPh>
    <phoneticPr fontId="4"/>
  </si>
  <si>
    <t>出向・派遣</t>
    <rPh sb="0" eb="2">
      <t>シュッコウ</t>
    </rPh>
    <rPh sb="3" eb="5">
      <t>ハケン</t>
    </rPh>
    <phoneticPr fontId="3"/>
  </si>
  <si>
    <t>（人）</t>
    <rPh sb="1" eb="2">
      <t>ヒト</t>
    </rPh>
    <phoneticPr fontId="4"/>
  </si>
  <si>
    <t>（百万円）</t>
    <rPh sb="1" eb="4">
      <t>ヒャクマンエン</t>
    </rPh>
    <phoneticPr fontId="4"/>
  </si>
  <si>
    <t>４人</t>
    <rPh sb="1" eb="2">
      <t>ヒト</t>
    </rPh>
    <phoneticPr fontId="4"/>
  </si>
  <si>
    <t>９人</t>
    <phoneticPr fontId="4"/>
  </si>
  <si>
    <t>19人</t>
    <phoneticPr fontId="4"/>
  </si>
  <si>
    <t>29人</t>
    <phoneticPr fontId="4"/>
  </si>
  <si>
    <t>49人</t>
    <phoneticPr fontId="4"/>
  </si>
  <si>
    <t>99人</t>
    <phoneticPr fontId="4"/>
  </si>
  <si>
    <t>従業者のみ</t>
    <rPh sb="0" eb="3">
      <t>ジュウギョウシャ</t>
    </rPh>
    <phoneticPr fontId="3"/>
  </si>
  <si>
    <t>各種商品</t>
    <rPh sb="0" eb="2">
      <t>カクシュ</t>
    </rPh>
    <rPh sb="2" eb="4">
      <t>ショウヒン</t>
    </rPh>
    <phoneticPr fontId="4"/>
  </si>
  <si>
    <t>***</t>
    <phoneticPr fontId="51"/>
  </si>
  <si>
    <t>繊維品</t>
    <rPh sb="0" eb="3">
      <t>センイヒン</t>
    </rPh>
    <phoneticPr fontId="4"/>
  </si>
  <si>
    <t>衣服</t>
    <rPh sb="0" eb="2">
      <t>イフク</t>
    </rPh>
    <phoneticPr fontId="4"/>
  </si>
  <si>
    <t>身の回り品</t>
    <rPh sb="0" eb="1">
      <t>ミ</t>
    </rPh>
    <rPh sb="2" eb="3">
      <t>マワ</t>
    </rPh>
    <rPh sb="4" eb="5">
      <t>ヒン</t>
    </rPh>
    <phoneticPr fontId="4"/>
  </si>
  <si>
    <t>農畜産物・水産物</t>
    <rPh sb="0" eb="1">
      <t>ノウ</t>
    </rPh>
    <rPh sb="1" eb="4">
      <t>チクサンブツ</t>
    </rPh>
    <rPh sb="5" eb="7">
      <t>スイサン</t>
    </rPh>
    <rPh sb="7" eb="8">
      <t>ブツ</t>
    </rPh>
    <phoneticPr fontId="4"/>
  </si>
  <si>
    <t>食料・飲料</t>
    <rPh sb="0" eb="2">
      <t>ショクリョウ</t>
    </rPh>
    <rPh sb="3" eb="5">
      <t>インリョウ</t>
    </rPh>
    <phoneticPr fontId="4"/>
  </si>
  <si>
    <t>建築材料</t>
    <rPh sb="0" eb="4">
      <t>ケンチクザイリョウ</t>
    </rPh>
    <phoneticPr fontId="4"/>
  </si>
  <si>
    <t>化学製品</t>
    <rPh sb="0" eb="4">
      <t>カガクセイヒン</t>
    </rPh>
    <phoneticPr fontId="4"/>
  </si>
  <si>
    <t>石油・鉱物</t>
    <rPh sb="0" eb="2">
      <t>セキユ</t>
    </rPh>
    <rPh sb="3" eb="5">
      <t>コウブツ</t>
    </rPh>
    <phoneticPr fontId="4"/>
  </si>
  <si>
    <t>鉄鋼製品</t>
    <rPh sb="0" eb="2">
      <t>テッコウ</t>
    </rPh>
    <rPh sb="2" eb="4">
      <t>セイヒン</t>
    </rPh>
    <phoneticPr fontId="4"/>
  </si>
  <si>
    <t>非鉄金属</t>
    <rPh sb="0" eb="2">
      <t>ヒテツ</t>
    </rPh>
    <rPh sb="2" eb="4">
      <t>キンゾク</t>
    </rPh>
    <phoneticPr fontId="4"/>
  </si>
  <si>
    <t>再生資源</t>
    <rPh sb="0" eb="4">
      <t>サイセイシゲン</t>
    </rPh>
    <phoneticPr fontId="4"/>
  </si>
  <si>
    <t xml:space="preserve">- </t>
    <phoneticPr fontId="23"/>
  </si>
  <si>
    <t>産業機械器具</t>
    <rPh sb="0" eb="2">
      <t>サンギョウ</t>
    </rPh>
    <rPh sb="2" eb="4">
      <t>キカイ</t>
    </rPh>
    <rPh sb="4" eb="6">
      <t>キグ</t>
    </rPh>
    <phoneticPr fontId="4"/>
  </si>
  <si>
    <t>自動車</t>
    <rPh sb="0" eb="3">
      <t>ジドウシャ</t>
    </rPh>
    <phoneticPr fontId="4"/>
  </si>
  <si>
    <t>電気機械器具</t>
    <rPh sb="0" eb="2">
      <t>デンキ</t>
    </rPh>
    <rPh sb="2" eb="4">
      <t>キカイ</t>
    </rPh>
    <rPh sb="4" eb="6">
      <t>キグ</t>
    </rPh>
    <phoneticPr fontId="4"/>
  </si>
  <si>
    <t>その他の機械器具</t>
    <rPh sb="0" eb="3">
      <t>ソノタ</t>
    </rPh>
    <rPh sb="4" eb="5">
      <t>キカイ</t>
    </rPh>
    <rPh sb="5" eb="8">
      <t>キカイキグ</t>
    </rPh>
    <phoneticPr fontId="4"/>
  </si>
  <si>
    <t>家具・建具・じゅう器等</t>
    <rPh sb="0" eb="2">
      <t>カグ</t>
    </rPh>
    <rPh sb="3" eb="5">
      <t>タテグ</t>
    </rPh>
    <rPh sb="9" eb="10">
      <t>キ</t>
    </rPh>
    <rPh sb="10" eb="11">
      <t>ナド</t>
    </rPh>
    <phoneticPr fontId="4"/>
  </si>
  <si>
    <t>医薬品・化粧品等</t>
    <rPh sb="0" eb="1">
      <t>イリョウ</t>
    </rPh>
    <rPh sb="1" eb="2">
      <t>クスリ</t>
    </rPh>
    <rPh sb="2" eb="3">
      <t>ヒン</t>
    </rPh>
    <rPh sb="4" eb="7">
      <t>ケショウヒン</t>
    </rPh>
    <rPh sb="7" eb="8">
      <t>トウ</t>
    </rPh>
    <phoneticPr fontId="4"/>
  </si>
  <si>
    <t>紙・紙製品</t>
    <rPh sb="0" eb="1">
      <t>カミ</t>
    </rPh>
    <rPh sb="2" eb="3">
      <t>カミ</t>
    </rPh>
    <rPh sb="3" eb="5">
      <t>セイヒン</t>
    </rPh>
    <phoneticPr fontId="4"/>
  </si>
  <si>
    <t>他に分類されない卸売業</t>
    <rPh sb="0" eb="1">
      <t>タ</t>
    </rPh>
    <rPh sb="2" eb="4">
      <t>ブンルイ</t>
    </rPh>
    <rPh sb="8" eb="11">
      <t>オロシウリギョウ</t>
    </rPh>
    <phoneticPr fontId="4"/>
  </si>
  <si>
    <t>　資料：平成28年経済センサス-活動調査</t>
    <rPh sb="1" eb="3">
      <t>シリョウ</t>
    </rPh>
    <rPh sb="4" eb="6">
      <t>ヘイセイ</t>
    </rPh>
    <rPh sb="8" eb="9">
      <t>ネン</t>
    </rPh>
    <rPh sb="9" eb="11">
      <t>ケイザイ</t>
    </rPh>
    <rPh sb="16" eb="18">
      <t>カツドウ</t>
    </rPh>
    <rPh sb="18" eb="20">
      <t>チョウサ</t>
    </rPh>
    <phoneticPr fontId="4"/>
  </si>
  <si>
    <t xml:space="preserve">             （注）年間販売額については前年中の数値</t>
    <phoneticPr fontId="4"/>
  </si>
  <si>
    <t xml:space="preserve">             （注）***は数字が得られないもの</t>
    <phoneticPr fontId="3"/>
  </si>
  <si>
    <t xml:space="preserve">             （注）各分類及び内訳の数値には格付け不能の数値を合算しているため各総数と一致しない場合がある</t>
    <phoneticPr fontId="3"/>
  </si>
  <si>
    <t>３．10　産業別従業者規模別小売業商店数・従業者数及び年間販売額</t>
    <rPh sb="5" eb="7">
      <t>サンギョウ</t>
    </rPh>
    <rPh sb="7" eb="8">
      <t>ベツ</t>
    </rPh>
    <rPh sb="8" eb="11">
      <t>ジュウギョウシャ</t>
    </rPh>
    <rPh sb="11" eb="13">
      <t>キボ</t>
    </rPh>
    <rPh sb="13" eb="14">
      <t>ベツ</t>
    </rPh>
    <rPh sb="14" eb="15">
      <t>ショウ</t>
    </rPh>
    <rPh sb="15" eb="17">
      <t>オロシウリギョウ</t>
    </rPh>
    <rPh sb="17" eb="19">
      <t>ショウテン</t>
    </rPh>
    <rPh sb="19" eb="20">
      <t>スウ</t>
    </rPh>
    <rPh sb="21" eb="24">
      <t>ジュウギョウシャ</t>
    </rPh>
    <rPh sb="24" eb="25">
      <t>スウ</t>
    </rPh>
    <rPh sb="25" eb="26">
      <t>オヨ</t>
    </rPh>
    <rPh sb="27" eb="29">
      <t>ネンカン</t>
    </rPh>
    <rPh sb="29" eb="32">
      <t>ハンバイガク</t>
    </rPh>
    <phoneticPr fontId="4"/>
  </si>
  <si>
    <t>織物・衣服・身の回り品</t>
    <rPh sb="0" eb="2">
      <t>オリモノ</t>
    </rPh>
    <rPh sb="3" eb="5">
      <t>イフク</t>
    </rPh>
    <rPh sb="6" eb="11">
      <t>ミノマワリヒン</t>
    </rPh>
    <phoneticPr fontId="4"/>
  </si>
  <si>
    <t>飲食料品</t>
    <rPh sb="0" eb="1">
      <t>インリョウ</t>
    </rPh>
    <rPh sb="1" eb="3">
      <t>ショクリョウ</t>
    </rPh>
    <rPh sb="3" eb="4">
      <t>ヒン</t>
    </rPh>
    <phoneticPr fontId="4"/>
  </si>
  <si>
    <t>機械器具</t>
    <rPh sb="0" eb="2">
      <t>キカイ</t>
    </rPh>
    <rPh sb="2" eb="4">
      <t>キグ</t>
    </rPh>
    <phoneticPr fontId="4"/>
  </si>
  <si>
    <t>その他</t>
    <rPh sb="2" eb="3">
      <t>タ</t>
    </rPh>
    <phoneticPr fontId="4"/>
  </si>
  <si>
    <t>無店舗小売業</t>
    <rPh sb="0" eb="3">
      <t>ムテンポ</t>
    </rPh>
    <rPh sb="3" eb="6">
      <t>コウリギョウ</t>
    </rPh>
    <phoneticPr fontId="4"/>
  </si>
  <si>
    <t>資料：平成28年経済センサス-活動調査</t>
    <rPh sb="0" eb="2">
      <t>シリョウ</t>
    </rPh>
    <rPh sb="3" eb="5">
      <t>ヘイセイ</t>
    </rPh>
    <rPh sb="7" eb="8">
      <t>ネン</t>
    </rPh>
    <rPh sb="8" eb="10">
      <t>ケイザイ</t>
    </rPh>
    <rPh sb="15" eb="17">
      <t>カツドウ</t>
    </rPh>
    <rPh sb="17" eb="19">
      <t>チョウサ</t>
    </rPh>
    <phoneticPr fontId="4"/>
  </si>
  <si>
    <t xml:space="preserve">          （注）年間販売額については前年中の数値</t>
    <phoneticPr fontId="12"/>
  </si>
  <si>
    <t xml:space="preserve">          （注）各分類及び内訳の数値には格付け不能の数値を合算しているため各総数と一致しない場合がある</t>
    <phoneticPr fontId="3"/>
  </si>
  <si>
    <t>３．11　生鮮三品小売業従業者規模別商店数・従業者数及び年間販売額</t>
    <rPh sb="5" eb="7">
      <t>セイセン</t>
    </rPh>
    <rPh sb="7" eb="9">
      <t>サンピン</t>
    </rPh>
    <rPh sb="9" eb="12">
      <t>コウリギョウ</t>
    </rPh>
    <rPh sb="12" eb="15">
      <t>ジュウギョウシャ</t>
    </rPh>
    <rPh sb="15" eb="18">
      <t>キボベツ</t>
    </rPh>
    <rPh sb="18" eb="21">
      <t>ショウテンスウ</t>
    </rPh>
    <rPh sb="22" eb="25">
      <t>ジュウギョウシャ</t>
    </rPh>
    <rPh sb="25" eb="26">
      <t>スウ</t>
    </rPh>
    <rPh sb="26" eb="27">
      <t>オヨ</t>
    </rPh>
    <rPh sb="28" eb="30">
      <t>ネンカン</t>
    </rPh>
    <rPh sb="30" eb="33">
      <t>ハンバイガク</t>
    </rPh>
    <phoneticPr fontId="4"/>
  </si>
  <si>
    <t>区　　　　　　　　　　　　　分</t>
    <rPh sb="0" eb="15">
      <t>クブン</t>
    </rPh>
    <phoneticPr fontId="4"/>
  </si>
  <si>
    <t>食　　　　　　　　　　肉</t>
    <rPh sb="0" eb="12">
      <t>ショクニク</t>
    </rPh>
    <phoneticPr fontId="4"/>
  </si>
  <si>
    <t>鮮　　　　　　　　　　魚</t>
    <rPh sb="0" eb="12">
      <t>センギョ</t>
    </rPh>
    <phoneticPr fontId="4"/>
  </si>
  <si>
    <t>野　　菜  ・  果  実</t>
    <rPh sb="0" eb="4">
      <t>ヤサイ</t>
    </rPh>
    <rPh sb="9" eb="13">
      <t>カジツ</t>
    </rPh>
    <phoneticPr fontId="4"/>
  </si>
  <si>
    <t>商　　店　　数</t>
    <rPh sb="0" eb="7">
      <t>ショウテンスウ</t>
    </rPh>
    <phoneticPr fontId="4"/>
  </si>
  <si>
    <t>総　　　　　　数</t>
    <rPh sb="0" eb="8">
      <t>ソウスウ</t>
    </rPh>
    <phoneticPr fontId="4"/>
  </si>
  <si>
    <t>従業者規模</t>
    <rPh sb="0" eb="3">
      <t>ジュウギョウシャ</t>
    </rPh>
    <rPh sb="3" eb="5">
      <t>キボ</t>
    </rPh>
    <phoneticPr fontId="4"/>
  </si>
  <si>
    <t>人</t>
    <phoneticPr fontId="4"/>
  </si>
  <si>
    <t>以</t>
    <phoneticPr fontId="4"/>
  </si>
  <si>
    <t>上</t>
    <phoneticPr fontId="4"/>
  </si>
  <si>
    <t>従　業　者　　（人）</t>
    <rPh sb="0" eb="5">
      <t>ジュウギョウシャ</t>
    </rPh>
    <rPh sb="8" eb="9">
      <t>ヒト</t>
    </rPh>
    <phoneticPr fontId="4"/>
  </si>
  <si>
    <t>年間販売額（百万円）</t>
    <rPh sb="0" eb="5">
      <t>ネンカンハンバイガク</t>
    </rPh>
    <rPh sb="6" eb="9">
      <t>ヒャクマンエン</t>
    </rPh>
    <phoneticPr fontId="4"/>
  </si>
  <si>
    <t>X</t>
  </si>
  <si>
    <t xml:space="preserve">                          （注）年間販売額については前年中の数値 </t>
    <phoneticPr fontId="4"/>
  </si>
  <si>
    <t xml:space="preserve">                          （注）Xは秘匿数字</t>
    <phoneticPr fontId="3"/>
  </si>
  <si>
    <t>３．12　従業者規模別事業所数・従業者数及び製造品出荷額等(従業者４人以上)</t>
    <rPh sb="5" eb="8">
      <t>ジュウギョウシャ</t>
    </rPh>
    <rPh sb="8" eb="11">
      <t>キボベツ</t>
    </rPh>
    <rPh sb="11" eb="14">
      <t>ジギョウショ</t>
    </rPh>
    <rPh sb="14" eb="15">
      <t>スウ</t>
    </rPh>
    <rPh sb="16" eb="19">
      <t>ジュウギョウシャ</t>
    </rPh>
    <rPh sb="19" eb="20">
      <t>スウ</t>
    </rPh>
    <rPh sb="20" eb="21">
      <t>オヨ</t>
    </rPh>
    <rPh sb="22" eb="24">
      <t>セイゾウ</t>
    </rPh>
    <rPh sb="24" eb="25">
      <t>ヒン</t>
    </rPh>
    <rPh sb="25" eb="28">
      <t>シュッカガク</t>
    </rPh>
    <rPh sb="28" eb="29">
      <t>トウ</t>
    </rPh>
    <rPh sb="30" eb="33">
      <t>ジュウギョウシャ</t>
    </rPh>
    <rPh sb="34" eb="35">
      <t>ニン</t>
    </rPh>
    <rPh sb="35" eb="37">
      <t>イジョウ</t>
    </rPh>
    <phoneticPr fontId="4"/>
  </si>
  <si>
    <t>（各年６月１日現在）</t>
    <rPh sb="1" eb="2">
      <t>カク</t>
    </rPh>
    <phoneticPr fontId="4"/>
  </si>
  <si>
    <t>年次･区分</t>
    <rPh sb="0" eb="2">
      <t>ネンジ</t>
    </rPh>
    <rPh sb="3" eb="5">
      <t>クブン</t>
    </rPh>
    <phoneticPr fontId="4"/>
  </si>
  <si>
    <t>平成28年</t>
    <rPh sb="0" eb="2">
      <t>ヘイセイ</t>
    </rPh>
    <rPh sb="4" eb="5">
      <t>ネン</t>
    </rPh>
    <phoneticPr fontId="4"/>
  </si>
  <si>
    <t>23区計（30年）</t>
    <rPh sb="7" eb="8">
      <t>ネン</t>
    </rPh>
    <phoneticPr fontId="4"/>
  </si>
  <si>
    <t>総                数</t>
    <rPh sb="0" eb="18">
      <t>ソウスウ</t>
    </rPh>
    <phoneticPr fontId="4"/>
  </si>
  <si>
    <t>従業者数
（人）</t>
    <rPh sb="0" eb="2">
      <t>ジュウギョウイン</t>
    </rPh>
    <rPh sb="2" eb="3">
      <t>シャ</t>
    </rPh>
    <rPh sb="3" eb="4">
      <t>スウ</t>
    </rPh>
    <rPh sb="6" eb="7">
      <t>ヒト</t>
    </rPh>
    <phoneticPr fontId="4"/>
  </si>
  <si>
    <t>製造品出荷額等　　（万円）</t>
    <rPh sb="0" eb="2">
      <t>セイゾウ</t>
    </rPh>
    <rPh sb="2" eb="3">
      <t>ヒン</t>
    </rPh>
    <rPh sb="3" eb="5">
      <t>シュッカ</t>
    </rPh>
    <rPh sb="5" eb="6">
      <t>ガク</t>
    </rPh>
    <rPh sb="6" eb="7">
      <t>トウ</t>
    </rPh>
    <rPh sb="10" eb="12">
      <t>マンエン</t>
    </rPh>
    <phoneticPr fontId="4"/>
  </si>
  <si>
    <t>資料：平成28年経済センサス-活動調査、工業統計（平成29、30年）</t>
    <rPh sb="0" eb="2">
      <t>シリョウ</t>
    </rPh>
    <rPh sb="3" eb="5">
      <t>ヘイセイ</t>
    </rPh>
    <rPh sb="7" eb="8">
      <t>ネン</t>
    </rPh>
    <rPh sb="8" eb="10">
      <t>ケイザイ</t>
    </rPh>
    <rPh sb="15" eb="17">
      <t>カツドウ</t>
    </rPh>
    <rPh sb="17" eb="19">
      <t>チョウサ</t>
    </rPh>
    <rPh sb="20" eb="22">
      <t>コウギョウ</t>
    </rPh>
    <rPh sb="22" eb="24">
      <t>トウケイ</t>
    </rPh>
    <phoneticPr fontId="4"/>
  </si>
  <si>
    <t>（注）製造品出荷額等については前年中の数値</t>
    <rPh sb="9" eb="10">
      <t>トウ</t>
    </rPh>
    <phoneticPr fontId="12"/>
  </si>
  <si>
    <t>３．13　産業（中分類）別事業所数・従業者数及び製造品出荷額等(従業者４人以上)</t>
    <rPh sb="5" eb="7">
      <t>サンギョウ</t>
    </rPh>
    <rPh sb="8" eb="9">
      <t>ナカ</t>
    </rPh>
    <rPh sb="9" eb="11">
      <t>ブンルイ</t>
    </rPh>
    <rPh sb="12" eb="13">
      <t>ベツ</t>
    </rPh>
    <rPh sb="13" eb="16">
      <t>ジギョウショ</t>
    </rPh>
    <rPh sb="16" eb="17">
      <t>スウ</t>
    </rPh>
    <rPh sb="18" eb="21">
      <t>ジュウギョウシャ</t>
    </rPh>
    <rPh sb="21" eb="22">
      <t>スウ</t>
    </rPh>
    <rPh sb="22" eb="23">
      <t>オヨ</t>
    </rPh>
    <rPh sb="24" eb="26">
      <t>セイゾウ</t>
    </rPh>
    <rPh sb="26" eb="27">
      <t>ヒン</t>
    </rPh>
    <rPh sb="27" eb="29">
      <t>シュッカ</t>
    </rPh>
    <rPh sb="29" eb="30">
      <t>ガク</t>
    </rPh>
    <rPh sb="30" eb="31">
      <t>トウ</t>
    </rPh>
    <rPh sb="32" eb="35">
      <t>ジュウギョウシャ</t>
    </rPh>
    <rPh sb="36" eb="37">
      <t>ニン</t>
    </rPh>
    <rPh sb="37" eb="39">
      <t>イジョウ</t>
    </rPh>
    <phoneticPr fontId="4"/>
  </si>
  <si>
    <t>Xは秘匿数字（各年６月１日現在）</t>
    <rPh sb="10" eb="11">
      <t>ガツ</t>
    </rPh>
    <rPh sb="12" eb="13">
      <t>ニチ</t>
    </rPh>
    <phoneticPr fontId="4"/>
  </si>
  <si>
    <t>年次・区分</t>
    <rPh sb="0" eb="2">
      <t>ネンジ</t>
    </rPh>
    <rPh sb="3" eb="5">
      <t>クブン</t>
    </rPh>
    <phoneticPr fontId="4"/>
  </si>
  <si>
    <t>区 分</t>
    <phoneticPr fontId="4"/>
  </si>
  <si>
    <t>事業所数</t>
    <rPh sb="0" eb="3">
      <t>ジギョウショ</t>
    </rPh>
    <rPh sb="3" eb="4">
      <t>カズ</t>
    </rPh>
    <phoneticPr fontId="4"/>
  </si>
  <si>
    <t>従業者数</t>
    <rPh sb="0" eb="1">
      <t>ジュウ</t>
    </rPh>
    <rPh sb="1" eb="2">
      <t>ギョウ</t>
    </rPh>
    <rPh sb="2" eb="3">
      <t>シャ</t>
    </rPh>
    <rPh sb="3" eb="4">
      <t>スウ</t>
    </rPh>
    <phoneticPr fontId="4"/>
  </si>
  <si>
    <t>製造品出荷額等
（万円）</t>
    <rPh sb="0" eb="2">
      <t>セイゾウ</t>
    </rPh>
    <rPh sb="2" eb="3">
      <t>ヒン</t>
    </rPh>
    <rPh sb="3" eb="6">
      <t>シュッカガク</t>
    </rPh>
    <rPh sb="6" eb="7">
      <t>ラ</t>
    </rPh>
    <phoneticPr fontId="4"/>
  </si>
  <si>
    <t>食料品</t>
    <rPh sb="0" eb="3">
      <t>ショクリョウヒン</t>
    </rPh>
    <phoneticPr fontId="4"/>
  </si>
  <si>
    <t>-</t>
    <phoneticPr fontId="13"/>
  </si>
  <si>
    <t>-</t>
    <phoneticPr fontId="4"/>
  </si>
  <si>
    <t>X</t>
    <phoneticPr fontId="4"/>
  </si>
  <si>
    <t>飲料・飼料等</t>
    <rPh sb="0" eb="2">
      <t>インリョウ</t>
    </rPh>
    <rPh sb="3" eb="5">
      <t>シリョウ</t>
    </rPh>
    <rPh sb="5" eb="6">
      <t>トウ</t>
    </rPh>
    <phoneticPr fontId="4"/>
  </si>
  <si>
    <t>繊維工業</t>
    <rPh sb="0" eb="2">
      <t>センイ</t>
    </rPh>
    <rPh sb="2" eb="4">
      <t>コウギョウ</t>
    </rPh>
    <phoneticPr fontId="4"/>
  </si>
  <si>
    <t>木材･木製品</t>
    <rPh sb="0" eb="2">
      <t>モクザイ</t>
    </rPh>
    <rPh sb="3" eb="4">
      <t>モク</t>
    </rPh>
    <rPh sb="4" eb="6">
      <t>セイヒン</t>
    </rPh>
    <phoneticPr fontId="4"/>
  </si>
  <si>
    <t>家具･装備品</t>
    <rPh sb="0" eb="2">
      <t>カグ</t>
    </rPh>
    <rPh sb="3" eb="6">
      <t>ソウビヒン</t>
    </rPh>
    <phoneticPr fontId="4"/>
  </si>
  <si>
    <t>紙・紙加工品</t>
    <rPh sb="0" eb="1">
      <t>カミ</t>
    </rPh>
    <rPh sb="2" eb="3">
      <t>カミ</t>
    </rPh>
    <rPh sb="3" eb="6">
      <t>カコウヒン</t>
    </rPh>
    <phoneticPr fontId="4"/>
  </si>
  <si>
    <t>印刷・同関連業</t>
    <rPh sb="0" eb="2">
      <t>インサツ</t>
    </rPh>
    <rPh sb="3" eb="4">
      <t>ドウ</t>
    </rPh>
    <rPh sb="4" eb="6">
      <t>カンレン</t>
    </rPh>
    <rPh sb="6" eb="7">
      <t>ギョウ</t>
    </rPh>
    <phoneticPr fontId="4"/>
  </si>
  <si>
    <t>化学工業</t>
    <rPh sb="0" eb="4">
      <t>カガクコウギョウ</t>
    </rPh>
    <phoneticPr fontId="4"/>
  </si>
  <si>
    <t>石油・石炭</t>
    <rPh sb="0" eb="2">
      <t>セキユ</t>
    </rPh>
    <rPh sb="3" eb="5">
      <t>セキタン</t>
    </rPh>
    <phoneticPr fontId="4"/>
  </si>
  <si>
    <t>プラスチック</t>
    <phoneticPr fontId="4"/>
  </si>
  <si>
    <t>ゴム製品</t>
    <rPh sb="2" eb="4">
      <t>セイヒン</t>
    </rPh>
    <phoneticPr fontId="4"/>
  </si>
  <si>
    <t>皮革・同製品</t>
    <rPh sb="0" eb="2">
      <t>ヒカク</t>
    </rPh>
    <rPh sb="3" eb="6">
      <t>ドウセイヒン</t>
    </rPh>
    <phoneticPr fontId="4"/>
  </si>
  <si>
    <t>窯業・土石</t>
    <rPh sb="0" eb="1">
      <t>カマ</t>
    </rPh>
    <rPh sb="1" eb="2">
      <t>ギョウ</t>
    </rPh>
    <rPh sb="3" eb="4">
      <t>ド</t>
    </rPh>
    <rPh sb="4" eb="5">
      <t>イシ</t>
    </rPh>
    <phoneticPr fontId="4"/>
  </si>
  <si>
    <t>鉄鋼業</t>
    <rPh sb="0" eb="2">
      <t>テッコウ</t>
    </rPh>
    <rPh sb="2" eb="3">
      <t>ギョウ</t>
    </rPh>
    <phoneticPr fontId="4"/>
  </si>
  <si>
    <t>金属製品</t>
    <rPh sb="0" eb="2">
      <t>キンゾク</t>
    </rPh>
    <rPh sb="2" eb="4">
      <t>セイヒン</t>
    </rPh>
    <phoneticPr fontId="4"/>
  </si>
  <si>
    <t>はん用機械</t>
    <rPh sb="2" eb="3">
      <t>ヨウ</t>
    </rPh>
    <rPh sb="3" eb="5">
      <t>キカイ</t>
    </rPh>
    <phoneticPr fontId="4"/>
  </si>
  <si>
    <t>生産用機械</t>
    <rPh sb="0" eb="3">
      <t>セイサンヨウ</t>
    </rPh>
    <rPh sb="3" eb="5">
      <t>キカイ</t>
    </rPh>
    <phoneticPr fontId="4"/>
  </si>
  <si>
    <t>業務用機械</t>
    <rPh sb="0" eb="3">
      <t>ギョウムヨウ</t>
    </rPh>
    <rPh sb="3" eb="5">
      <t>キカイ</t>
    </rPh>
    <phoneticPr fontId="4"/>
  </si>
  <si>
    <t>電子・デバイス</t>
    <rPh sb="0" eb="2">
      <t>デンシ</t>
    </rPh>
    <phoneticPr fontId="4"/>
  </si>
  <si>
    <t>電気機械</t>
    <rPh sb="0" eb="2">
      <t>デンキ</t>
    </rPh>
    <rPh sb="2" eb="4">
      <t>キカイ</t>
    </rPh>
    <phoneticPr fontId="4"/>
  </si>
  <si>
    <t>情報通信機械</t>
    <rPh sb="0" eb="2">
      <t>ジョウホウ</t>
    </rPh>
    <rPh sb="2" eb="4">
      <t>ツウシン</t>
    </rPh>
    <rPh sb="4" eb="6">
      <t>キカイ</t>
    </rPh>
    <phoneticPr fontId="4"/>
  </si>
  <si>
    <t>輸送用機械</t>
    <rPh sb="0" eb="3">
      <t>ユソウヨウ</t>
    </rPh>
    <rPh sb="3" eb="5">
      <t>キカイ</t>
    </rPh>
    <phoneticPr fontId="4"/>
  </si>
  <si>
    <t>その他</t>
    <rPh sb="0" eb="3">
      <t>ソノタ</t>
    </rPh>
    <phoneticPr fontId="4"/>
  </si>
  <si>
    <t>　　資料：工業統計</t>
    <rPh sb="2" eb="4">
      <t>シリョウ</t>
    </rPh>
    <rPh sb="5" eb="9">
      <t>コウギョウトウケイ</t>
    </rPh>
    <phoneticPr fontId="4"/>
  </si>
  <si>
    <t>資料：工業統計</t>
    <rPh sb="0" eb="2">
      <t>シリョウ</t>
    </rPh>
    <phoneticPr fontId="4"/>
  </si>
  <si>
    <t>３．14　産業（大分類）別15歳以上就業者数</t>
    <rPh sb="5" eb="7">
      <t>サンギョウ</t>
    </rPh>
    <rPh sb="8" eb="11">
      <t>ダイブンルイ</t>
    </rPh>
    <rPh sb="12" eb="13">
      <t>ベツ</t>
    </rPh>
    <rPh sb="15" eb="16">
      <t>サイ</t>
    </rPh>
    <rPh sb="16" eb="18">
      <t>イジョウ</t>
    </rPh>
    <rPh sb="18" eb="20">
      <t>シュウギョウ</t>
    </rPh>
    <rPh sb="20" eb="21">
      <t>シャ</t>
    </rPh>
    <rPh sb="21" eb="22">
      <t>スウ</t>
    </rPh>
    <phoneticPr fontId="4"/>
  </si>
  <si>
    <t>(1)　常　住　地</t>
    <rPh sb="4" eb="5">
      <t>ツネ</t>
    </rPh>
    <rPh sb="6" eb="7">
      <t>ス</t>
    </rPh>
    <rPh sb="8" eb="9">
      <t>チ</t>
    </rPh>
    <phoneticPr fontId="4"/>
  </si>
  <si>
    <t>（各年10月１日現在）</t>
    <rPh sb="1" eb="3">
      <t>カクネン</t>
    </rPh>
    <rPh sb="5" eb="6">
      <t>ガツ</t>
    </rPh>
    <rPh sb="7" eb="8">
      <t>ニチ</t>
    </rPh>
    <rPh sb="8" eb="10">
      <t>ゲンザイ</t>
    </rPh>
    <phoneticPr fontId="4"/>
  </si>
  <si>
    <t>年　次</t>
    <rPh sb="0" eb="3">
      <t>ネンジ</t>
    </rPh>
    <phoneticPr fontId="4"/>
  </si>
  <si>
    <t>平成12年</t>
    <rPh sb="0" eb="2">
      <t>ヘイセイ</t>
    </rPh>
    <rPh sb="4" eb="5">
      <t>ネン</t>
    </rPh>
    <phoneticPr fontId="4"/>
  </si>
  <si>
    <t>総　　　　　　　　　　　　　　　　　　数</t>
    <rPh sb="0" eb="20">
      <t>ソウスウ</t>
    </rPh>
    <phoneticPr fontId="4"/>
  </si>
  <si>
    <t>第一次産業</t>
    <rPh sb="0" eb="3">
      <t>ダイイチジ</t>
    </rPh>
    <rPh sb="3" eb="5">
      <t>サンギョウ</t>
    </rPh>
    <phoneticPr fontId="4"/>
  </si>
  <si>
    <t>農業</t>
    <rPh sb="0" eb="2">
      <t>ノウギョウ</t>
    </rPh>
    <phoneticPr fontId="4"/>
  </si>
  <si>
    <t>林業</t>
    <rPh sb="0" eb="2">
      <t>リンギョウ</t>
    </rPh>
    <phoneticPr fontId="4"/>
  </si>
  <si>
    <t>　小　　　　　　　　　　　計　</t>
    <rPh sb="1" eb="14">
      <t>ショウケイ</t>
    </rPh>
    <phoneticPr fontId="4"/>
  </si>
  <si>
    <t>第二次産業</t>
    <rPh sb="0" eb="3">
      <t>ダイニジ</t>
    </rPh>
    <rPh sb="3" eb="5">
      <t>サンギョウ</t>
    </rPh>
    <phoneticPr fontId="4"/>
  </si>
  <si>
    <t>鉱業</t>
    <rPh sb="0" eb="2">
      <t>コウギョウ</t>
    </rPh>
    <phoneticPr fontId="4"/>
  </si>
  <si>
    <t>第 三 次 産 業</t>
    <rPh sb="0" eb="5">
      <t>ダイサンジ</t>
    </rPh>
    <rPh sb="6" eb="9">
      <t>サンギョウ</t>
    </rPh>
    <phoneticPr fontId="4"/>
  </si>
  <si>
    <t>電気・ガス・熱供給・水道業</t>
    <rPh sb="0" eb="2">
      <t>デンキ</t>
    </rPh>
    <rPh sb="10" eb="12">
      <t>スイドウ</t>
    </rPh>
    <rPh sb="12" eb="13">
      <t>ギョウ</t>
    </rPh>
    <phoneticPr fontId="4"/>
  </si>
  <si>
    <t>運輸・通信業</t>
    <rPh sb="0" eb="2">
      <t>ウンユ</t>
    </rPh>
    <rPh sb="3" eb="6">
      <t>ツウシンギョウ</t>
    </rPh>
    <phoneticPr fontId="4"/>
  </si>
  <si>
    <t>卸売・小売業</t>
    <rPh sb="0" eb="2">
      <t>オロシウリ</t>
    </rPh>
    <rPh sb="3" eb="5">
      <t>コウリ</t>
    </rPh>
    <rPh sb="5" eb="6">
      <t>ギョウ</t>
    </rPh>
    <phoneticPr fontId="4"/>
  </si>
  <si>
    <t>金融・保険業</t>
    <rPh sb="0" eb="2">
      <t>キンユウ</t>
    </rPh>
    <rPh sb="3" eb="6">
      <t>ホケンギョウ</t>
    </rPh>
    <phoneticPr fontId="4"/>
  </si>
  <si>
    <t>不動産業</t>
    <rPh sb="0" eb="4">
      <t>フドウサンギョウ</t>
    </rPh>
    <phoneticPr fontId="4"/>
  </si>
  <si>
    <t>サービス業</t>
    <rPh sb="4" eb="5">
      <t>ギョウ</t>
    </rPh>
    <phoneticPr fontId="4"/>
  </si>
  <si>
    <t>公務（他に分類されないもの）</t>
    <rPh sb="0" eb="2">
      <t>コウム</t>
    </rPh>
    <rPh sb="3" eb="4">
      <t>ホカ</t>
    </rPh>
    <rPh sb="5" eb="7">
      <t>ブンルイ</t>
    </rPh>
    <phoneticPr fontId="4"/>
  </si>
  <si>
    <t>分　　類　　不　　能　　産　　業</t>
    <rPh sb="0" eb="4">
      <t>ブンルイ</t>
    </rPh>
    <rPh sb="6" eb="10">
      <t>フノウ</t>
    </rPh>
    <rPh sb="12" eb="16">
      <t>サンギョウ</t>
    </rPh>
    <phoneticPr fontId="4"/>
  </si>
  <si>
    <t>資料：東京都の昼間人口</t>
    <rPh sb="0" eb="2">
      <t>シリョウ</t>
    </rPh>
    <rPh sb="3" eb="6">
      <t>トウキョウト</t>
    </rPh>
    <rPh sb="7" eb="9">
      <t>チュウカン</t>
    </rPh>
    <rPh sb="9" eb="11">
      <t>ジンコウ</t>
    </rPh>
    <phoneticPr fontId="4"/>
  </si>
  <si>
    <t>(2)　従　業　地</t>
    <rPh sb="4" eb="7">
      <t>ジュウギョウ</t>
    </rPh>
    <rPh sb="8" eb="9">
      <t>チ</t>
    </rPh>
    <phoneticPr fontId="4"/>
  </si>
  <si>
    <t>電気・ガス・熱供給・水道業</t>
    <phoneticPr fontId="4"/>
  </si>
  <si>
    <t>３．15　企業倒産件数</t>
    <rPh sb="5" eb="9">
      <t>キギョウトウサン</t>
    </rPh>
    <rPh sb="9" eb="11">
      <t>ケンスウ</t>
    </rPh>
    <phoneticPr fontId="4"/>
  </si>
  <si>
    <t>(各年中）</t>
  </si>
  <si>
    <t>区　分</t>
    <phoneticPr fontId="23"/>
  </si>
  <si>
    <t>件　　　　　　　　　　　　　　数</t>
  </si>
  <si>
    <t>負　　　　　　債　　　　　　額</t>
  </si>
  <si>
    <t>年次・区分</t>
  </si>
  <si>
    <t>（百　万　円）　</t>
    <phoneticPr fontId="4"/>
  </si>
  <si>
    <t>平成　30</t>
    <rPh sb="0" eb="2">
      <t>ヘイセイ</t>
    </rPh>
    <phoneticPr fontId="23"/>
  </si>
  <si>
    <t>年</t>
    <rPh sb="0" eb="1">
      <t>ネン</t>
    </rPh>
    <phoneticPr fontId="23"/>
  </si>
  <si>
    <t>令和  元</t>
    <rPh sb="0" eb="2">
      <t>レイワ</t>
    </rPh>
    <rPh sb="4" eb="5">
      <t>モト</t>
    </rPh>
    <phoneticPr fontId="3"/>
  </si>
  <si>
    <t>年</t>
    <rPh sb="0" eb="1">
      <t>ネン</t>
    </rPh>
    <phoneticPr fontId="3"/>
  </si>
  <si>
    <t>23　区　計　（令和2年)</t>
    <rPh sb="8" eb="10">
      <t>レイワ</t>
    </rPh>
    <rPh sb="11" eb="12">
      <t>ネン</t>
    </rPh>
    <phoneticPr fontId="4"/>
  </si>
  <si>
    <t>　資料：東京都産業労働局「東京の企業倒産状況」（（株）東京商工リサーチ調べ）</t>
    <rPh sb="29" eb="31">
      <t>ショウコウ</t>
    </rPh>
    <phoneticPr fontId="4"/>
  </si>
  <si>
    <t>（注）負債額1,000万円以上を対象とする</t>
    <rPh sb="1" eb="2">
      <t>チュウ</t>
    </rPh>
    <rPh sb="3" eb="5">
      <t>フサイ</t>
    </rPh>
    <rPh sb="5" eb="6">
      <t>ガク</t>
    </rPh>
    <rPh sb="11" eb="13">
      <t>マンエン</t>
    </rPh>
    <rPh sb="13" eb="15">
      <t>イジョウ</t>
    </rPh>
    <rPh sb="16" eb="18">
      <t>タイショウ</t>
    </rPh>
    <phoneticPr fontId="4"/>
  </si>
  <si>
    <t>３．16　主要経済指標（所得）</t>
    <rPh sb="5" eb="7">
      <t>シュヨウ</t>
    </rPh>
    <rPh sb="7" eb="9">
      <t>ケイザイ</t>
    </rPh>
    <rPh sb="9" eb="11">
      <t>シヒョウ</t>
    </rPh>
    <rPh sb="12" eb="14">
      <t>ショトク</t>
    </rPh>
    <phoneticPr fontId="4"/>
  </si>
  <si>
    <t>(単位：10億円、％)</t>
    <rPh sb="1" eb="3">
      <t>タンイ</t>
    </rPh>
    <rPh sb="6" eb="8">
      <t>オクエン</t>
    </rPh>
    <phoneticPr fontId="3"/>
  </si>
  <si>
    <t>年　度</t>
    <rPh sb="0" eb="1">
      <t>ネン</t>
    </rPh>
    <rPh sb="2" eb="3">
      <t>ド</t>
    </rPh>
    <phoneticPr fontId="4"/>
  </si>
  <si>
    <t>区　分</t>
    <rPh sb="0" eb="1">
      <t>ク</t>
    </rPh>
    <rPh sb="2" eb="3">
      <t>ブン</t>
    </rPh>
    <phoneticPr fontId="4"/>
  </si>
  <si>
    <t>国民総所得(名目)</t>
    <rPh sb="0" eb="2">
      <t>コクミン</t>
    </rPh>
    <rPh sb="2" eb="5">
      <t>ソウショトク</t>
    </rPh>
    <rPh sb="6" eb="8">
      <t>メイモク</t>
    </rPh>
    <phoneticPr fontId="4"/>
  </si>
  <si>
    <t>国民総所得(増加率)</t>
    <rPh sb="0" eb="2">
      <t>コクミン</t>
    </rPh>
    <rPh sb="2" eb="5">
      <t>ソウショトク</t>
    </rPh>
    <rPh sb="6" eb="8">
      <t>ゾウカ</t>
    </rPh>
    <rPh sb="8" eb="9">
      <t>リツ</t>
    </rPh>
    <phoneticPr fontId="4"/>
  </si>
  <si>
    <t>国民所得(名目)</t>
    <rPh sb="0" eb="4">
      <t>コクミンショトク</t>
    </rPh>
    <rPh sb="5" eb="7">
      <t>メイモク</t>
    </rPh>
    <phoneticPr fontId="4"/>
  </si>
  <si>
    <t>国民所得(増加率)</t>
    <rPh sb="0" eb="4">
      <t>コクミンショトク</t>
    </rPh>
    <rPh sb="5" eb="7">
      <t>ゾウカ</t>
    </rPh>
    <rPh sb="7" eb="8">
      <t>リツ</t>
    </rPh>
    <phoneticPr fontId="4"/>
  </si>
  <si>
    <t>都民総所得(名目）</t>
    <rPh sb="0" eb="2">
      <t>トミン</t>
    </rPh>
    <rPh sb="2" eb="5">
      <t>ソウシシュツ</t>
    </rPh>
    <rPh sb="6" eb="7">
      <t>ナ</t>
    </rPh>
    <rPh sb="7" eb="8">
      <t>メ</t>
    </rPh>
    <phoneticPr fontId="4"/>
  </si>
  <si>
    <t>都民総所得(増加率）</t>
    <rPh sb="0" eb="2">
      <t>トミン</t>
    </rPh>
    <rPh sb="2" eb="5">
      <t>ソウシシュツ</t>
    </rPh>
    <rPh sb="6" eb="8">
      <t>ゾウカ</t>
    </rPh>
    <rPh sb="8" eb="9">
      <t>リツ</t>
    </rPh>
    <phoneticPr fontId="4"/>
  </si>
  <si>
    <t>都民所得（名目）</t>
    <rPh sb="0" eb="2">
      <t>トミン</t>
    </rPh>
    <rPh sb="2" eb="4">
      <t>ショトク</t>
    </rPh>
    <rPh sb="5" eb="7">
      <t>メイモク</t>
    </rPh>
    <phoneticPr fontId="4"/>
  </si>
  <si>
    <t>都民所得（増加率）</t>
    <rPh sb="0" eb="2">
      <t>トミン</t>
    </rPh>
    <rPh sb="2" eb="4">
      <t>ショトク</t>
    </rPh>
    <rPh sb="5" eb="7">
      <t>ゾウカ</t>
    </rPh>
    <rPh sb="7" eb="8">
      <t>リツ</t>
    </rPh>
    <phoneticPr fontId="4"/>
  </si>
  <si>
    <t>　資料：都民経済計算年報</t>
    <rPh sb="1" eb="3">
      <t>シリョウ</t>
    </rPh>
    <phoneticPr fontId="4"/>
  </si>
  <si>
    <t>（注）推計値のため、さかのぼって改訂する場合がある</t>
    <rPh sb="1" eb="2">
      <t>チュウ</t>
    </rPh>
    <rPh sb="3" eb="6">
      <t>スイケイチ</t>
    </rPh>
    <rPh sb="16" eb="18">
      <t>カイテイ</t>
    </rPh>
    <rPh sb="20" eb="22">
      <t>バアイ</t>
    </rPh>
    <phoneticPr fontId="4"/>
  </si>
  <si>
    <t>３．17　主要経済指標（物価・賃金）</t>
    <rPh sb="5" eb="7">
      <t>シュヨウ</t>
    </rPh>
    <rPh sb="7" eb="9">
      <t>ケイザイ</t>
    </rPh>
    <rPh sb="9" eb="11">
      <t>シヒョウ</t>
    </rPh>
    <rPh sb="12" eb="14">
      <t>ブッカ</t>
    </rPh>
    <rPh sb="15" eb="17">
      <t>チンギン</t>
    </rPh>
    <phoneticPr fontId="4"/>
  </si>
  <si>
    <t>年　次</t>
    <rPh sb="0" eb="1">
      <t>ネン</t>
    </rPh>
    <rPh sb="2" eb="3">
      <t>ツギ</t>
    </rPh>
    <phoneticPr fontId="4"/>
  </si>
  <si>
    <t>基準年度
又は単位</t>
    <rPh sb="0" eb="2">
      <t>キジュン</t>
    </rPh>
    <rPh sb="2" eb="4">
      <t>ネンド</t>
    </rPh>
    <rPh sb="5" eb="6">
      <t>マタ</t>
    </rPh>
    <rPh sb="7" eb="9">
      <t>タンイ</t>
    </rPh>
    <phoneticPr fontId="4"/>
  </si>
  <si>
    <t>令和元年度</t>
    <rPh sb="0" eb="1">
      <t>レイ</t>
    </rPh>
    <rPh sb="1" eb="2">
      <t>ワ</t>
    </rPh>
    <rPh sb="2" eb="3">
      <t>モト</t>
    </rPh>
    <rPh sb="3" eb="5">
      <t>ネンド</t>
    </rPh>
    <phoneticPr fontId="23"/>
  </si>
  <si>
    <t>企業物価指数</t>
    <rPh sb="0" eb="2">
      <t>キギョウ</t>
    </rPh>
    <rPh sb="2" eb="3">
      <t>モノ</t>
    </rPh>
    <rPh sb="3" eb="4">
      <t>カカク</t>
    </rPh>
    <rPh sb="4" eb="6">
      <t>シスウ</t>
    </rPh>
    <phoneticPr fontId="4"/>
  </si>
  <si>
    <t>平　成　27　年</t>
    <phoneticPr fontId="4"/>
  </si>
  <si>
    <t>（全国）</t>
    <rPh sb="1" eb="3">
      <t>ゼンコク</t>
    </rPh>
    <phoneticPr fontId="4"/>
  </si>
  <si>
    <t>　= 100</t>
    <phoneticPr fontId="4"/>
  </si>
  <si>
    <t>消費者物価指数</t>
    <rPh sb="0" eb="3">
      <t>ショウヒシャ</t>
    </rPh>
    <rPh sb="3" eb="5">
      <t>ブッカ</t>
    </rPh>
    <rPh sb="5" eb="7">
      <t>シスウ</t>
    </rPh>
    <phoneticPr fontId="4"/>
  </si>
  <si>
    <t>(区部）</t>
    <rPh sb="1" eb="2">
      <t>ク</t>
    </rPh>
    <rPh sb="2" eb="3">
      <t>ブ</t>
    </rPh>
    <phoneticPr fontId="4"/>
  </si>
  <si>
    <t>名目賃金指数</t>
    <rPh sb="0" eb="2">
      <t>メイモク</t>
    </rPh>
    <rPh sb="2" eb="4">
      <t>チンギン</t>
    </rPh>
    <rPh sb="4" eb="6">
      <t>シスウ</t>
    </rPh>
    <phoneticPr fontId="4"/>
  </si>
  <si>
    <t>（都・常用労働者）</t>
    <rPh sb="1" eb="2">
      <t>ミヤコ</t>
    </rPh>
    <rPh sb="3" eb="5">
      <t>ジョウヨウ</t>
    </rPh>
    <rPh sb="5" eb="8">
      <t>ロウドウシャ</t>
    </rPh>
    <phoneticPr fontId="4"/>
  </si>
  <si>
    <t>　資料：東京都統計年鑑</t>
    <rPh sb="1" eb="3">
      <t>シリョウ</t>
    </rPh>
    <rPh sb="4" eb="7">
      <t>トウキョウト</t>
    </rPh>
    <rPh sb="7" eb="11">
      <t>トウケイネンカン</t>
    </rPh>
    <phoneticPr fontId="4"/>
  </si>
  <si>
    <t>（注）推計値のため、さかのぼって改訂する場合がある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</si>
</sst>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_ "/>
    <numFmt numFmtId="177" formatCode="0.0_);[Red]\(0.0\)"/>
    <numFmt numFmtId="178" formatCode="0.0_ "/>
    <numFmt numFmtId="179" formatCode="0.00_ "/>
    <numFmt numFmtId="180" formatCode="#,##0.0_ "/>
    <numFmt numFmtId="181" formatCode="0_);[Red]\(0\)"/>
    <numFmt numFmtId="182" formatCode="0_ "/>
    <numFmt numFmtId="183" formatCode="#,##0;&quot;△&quot;_ #,##0;&quot;-&quot;;@"/>
    <numFmt numFmtId="184" formatCode="#,##0_);[Red]\(#,##0\)"/>
    <numFmt numFmtId="185" formatCode="#,###,###,##0;&quot; -&quot;###,###,##0"/>
    <numFmt numFmtId="186" formatCode="&quot;平&quot;&quot;成&quot;#&quot;年&quot;"/>
    <numFmt numFmtId="187" formatCode="_(* #,##0_);_(* \(#,##0\);_(* &quot;-&quot;_);_(@_)"/>
    <numFmt numFmtId="188" formatCode="&quot;平&quot;&quot;成&quot;#&quot;年&quot;&quot;度&quot;"/>
    <numFmt numFmtId="189" formatCode="_ * #,##0.0_ ;_ * &quot;△&quot;#,##0.0_ ;_ * &quot;-&quot;??_ ;_ @_ "/>
  </numFmts>
  <fonts count="64" x14ac:knownFonts="1">
    <font>
      <sz val="11"/>
      <color theme="1"/>
      <name val="游ゴシック"/>
      <family val="3"/>
      <charset val="128"/>
      <scheme val="minor"/>
    </font>
    <font>
      <sz val="11"/>
      <name val="ＭＳ Ｐゴシック"/>
      <family val="3"/>
      <charset val="128"/>
    </font>
    <font>
      <sz val="10"/>
      <color theme="1"/>
      <name val="ＭＳ ゴシック"/>
      <family val="3"/>
      <charset val="128"/>
    </font>
    <font>
      <sz val="6"/>
      <name val="游ゴシック"/>
      <family val="2"/>
      <charset val="128"/>
      <scheme val="minor"/>
    </font>
    <font>
      <sz val="6"/>
      <name val="ＭＳ Ｐゴシック"/>
      <family val="3"/>
      <charset val="128"/>
    </font>
    <font>
      <sz val="8"/>
      <color theme="1"/>
      <name val="ＭＳ Ｐ明朝"/>
      <family val="1"/>
      <charset val="128"/>
    </font>
    <font>
      <sz val="8"/>
      <color theme="1"/>
      <name val="ＭＳ 明朝"/>
      <family val="1"/>
      <charset val="128"/>
    </font>
    <font>
      <sz val="8"/>
      <color theme="1"/>
      <name val="ＭＳ Ｐゴシック"/>
      <family val="3"/>
      <charset val="128"/>
    </font>
    <font>
      <sz val="8"/>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6"/>
      <name val="游ゴシック"/>
      <family val="3"/>
      <charset val="128"/>
    </font>
    <font>
      <sz val="6"/>
      <name val="ＭＳ 明朝"/>
      <family val="1"/>
      <charset val="128"/>
    </font>
    <font>
      <sz val="7"/>
      <color theme="1"/>
      <name val="ＭＳ Ｐ明朝"/>
      <family val="1"/>
      <charset val="128"/>
    </font>
    <font>
      <sz val="6"/>
      <color indexed="8"/>
      <name val="ＭＳ Ｐ明朝"/>
      <family val="1"/>
      <charset val="128"/>
    </font>
    <font>
      <sz val="8"/>
      <color theme="1"/>
      <name val="ＭＳ ゴシック"/>
      <family val="3"/>
      <charset val="128"/>
    </font>
    <font>
      <sz val="11"/>
      <color theme="1"/>
      <name val="ＭＳ 明朝"/>
      <family val="1"/>
      <charset val="128"/>
    </font>
    <font>
      <sz val="11"/>
      <color theme="1"/>
      <name val="ＭＳ ゴシック"/>
      <family val="3"/>
      <charset val="128"/>
    </font>
    <font>
      <sz val="7.5"/>
      <color theme="1"/>
      <name val="ＭＳ Ｐ明朝"/>
      <family val="1"/>
      <charset val="128"/>
    </font>
    <font>
      <sz val="8"/>
      <name val="ＭＳ 明朝"/>
      <family val="1"/>
      <charset val="128"/>
    </font>
    <font>
      <sz val="8"/>
      <name val="ＭＳ Ｐゴシック"/>
      <family val="3"/>
      <charset val="128"/>
    </font>
    <font>
      <sz val="11"/>
      <color theme="1"/>
      <name val="游ゴシック"/>
      <family val="3"/>
      <charset val="128"/>
      <scheme val="minor"/>
    </font>
    <font>
      <sz val="6"/>
      <name val="游ゴシック"/>
      <family val="3"/>
      <charset val="128"/>
      <scheme val="minor"/>
    </font>
    <font>
      <sz val="8"/>
      <color indexed="8"/>
      <name val="ＭＳ Ｐ明朝"/>
      <family val="1"/>
      <charset val="128"/>
    </font>
    <font>
      <sz val="8"/>
      <color indexed="8"/>
      <name val="ＭＳ 明朝"/>
      <family val="1"/>
      <charset val="128"/>
    </font>
    <font>
      <sz val="11"/>
      <color theme="1"/>
      <name val="ＭＳ Ｐゴシック"/>
      <family val="3"/>
      <charset val="128"/>
    </font>
    <font>
      <sz val="8"/>
      <color indexed="10"/>
      <name val="ＭＳ Ｐ明朝"/>
      <family val="1"/>
      <charset val="128"/>
    </font>
    <font>
      <sz val="10"/>
      <color theme="1"/>
      <name val="ＭＳ 明朝"/>
      <family val="1"/>
      <charset val="128"/>
    </font>
    <font>
      <sz val="8"/>
      <color indexed="8"/>
      <name val="ＭＳ Ｐゴシック"/>
      <family val="3"/>
      <charset val="128"/>
    </font>
    <font>
      <sz val="6.5"/>
      <color theme="1"/>
      <name val="ＭＳ Ｐ明朝"/>
      <family val="1"/>
      <charset val="128"/>
    </font>
    <font>
      <sz val="6"/>
      <color theme="1"/>
      <name val="ＭＳ Ｐ明朝"/>
      <family val="1"/>
      <charset val="128"/>
    </font>
    <font>
      <sz val="7"/>
      <color indexed="8"/>
      <name val="ＭＳ Ｐ明朝"/>
      <family val="1"/>
      <charset val="128"/>
    </font>
    <font>
      <sz val="8"/>
      <color indexed="8"/>
      <name val="ＭＳ ゴシック"/>
      <family val="3"/>
      <charset val="128"/>
    </font>
    <font>
      <sz val="8"/>
      <color indexed="10"/>
      <name val="ＭＳ ゴシック"/>
      <family val="3"/>
      <charset val="128"/>
    </font>
    <font>
      <sz val="6"/>
      <name val="ＭＳ ゴシック"/>
      <family val="3"/>
      <charset val="128"/>
    </font>
    <font>
      <sz val="10"/>
      <name val="ＭＳ ゴシック"/>
      <family val="3"/>
      <charset val="128"/>
    </font>
    <font>
      <b/>
      <sz val="8"/>
      <color theme="1"/>
      <name val="ＭＳ Ｐゴシック"/>
      <family val="3"/>
      <charset val="128"/>
    </font>
    <font>
      <b/>
      <sz val="8"/>
      <color theme="1"/>
      <name val="ＭＳ Ｐ明朝"/>
      <family val="1"/>
      <charset val="128"/>
    </font>
    <font>
      <sz val="10"/>
      <color indexed="8"/>
      <name val="ＭＳ 明朝"/>
      <family val="1"/>
      <charset val="128"/>
    </font>
    <font>
      <b/>
      <sz val="8"/>
      <color indexed="10"/>
      <name val="ＭＳ Ｐ明朝"/>
      <family val="1"/>
      <charset val="128"/>
    </font>
    <font>
      <sz val="7.5"/>
      <color theme="1"/>
      <name val="ＭＳ 明朝"/>
      <family val="1"/>
      <charset val="128"/>
    </font>
    <font>
      <sz val="7.5"/>
      <color theme="1"/>
      <name val="ＭＳ Ｐゴシック"/>
      <family val="3"/>
      <charset val="128"/>
    </font>
    <font>
      <sz val="10"/>
      <color indexed="10"/>
      <name val="ＭＳ Ｐ明朝"/>
      <family val="1"/>
      <charset val="128"/>
    </font>
    <font>
      <b/>
      <sz val="10"/>
      <color indexed="10"/>
      <name val="ＭＳ Ｐ明朝"/>
      <family val="1"/>
      <charset val="128"/>
    </font>
    <font>
      <sz val="10"/>
      <color theme="1"/>
      <name val="ＭＳ Ｐゴシック"/>
      <family val="3"/>
      <charset val="128"/>
    </font>
    <font>
      <sz val="10"/>
      <color indexed="10"/>
      <name val="ＭＳ Ｐゴシック"/>
      <family val="3"/>
      <charset val="128"/>
    </font>
    <font>
      <sz val="7"/>
      <color indexed="10"/>
      <name val="ＭＳ Ｐ明朝"/>
      <family val="1"/>
      <charset val="128"/>
    </font>
    <font>
      <sz val="11"/>
      <name val="ＭＳ Ｐ明朝"/>
      <family val="1"/>
      <charset val="128"/>
    </font>
    <font>
      <sz val="10"/>
      <name val="ＭＳ Ｐ明朝"/>
      <family val="1"/>
      <charset val="128"/>
    </font>
    <font>
      <sz val="6"/>
      <name val="ＭＳ Ｐ明朝"/>
      <family val="1"/>
      <charset val="128"/>
    </font>
    <font>
      <sz val="25.25"/>
      <color indexed="64"/>
      <name val="ＭＳ 明朝"/>
      <family val="1"/>
      <charset val="128"/>
    </font>
    <font>
      <b/>
      <sz val="8"/>
      <color rgb="FFFF0000"/>
      <name val="ＭＳ Ｐ明朝"/>
      <family val="1"/>
      <charset val="128"/>
    </font>
    <font>
      <sz val="8.5"/>
      <name val="ＭＳ Ｐ明朝"/>
      <family val="1"/>
      <charset val="128"/>
    </font>
    <font>
      <sz val="9"/>
      <name val="ＭＳ Ｐ明朝"/>
      <family val="1"/>
      <charset val="128"/>
    </font>
    <font>
      <sz val="8"/>
      <color indexed="10"/>
      <name val="ＭＳ 明朝"/>
      <family val="1"/>
      <charset val="128"/>
    </font>
    <font>
      <sz val="8"/>
      <name val="ＭＳ ゴシック"/>
      <family val="3"/>
      <charset val="128"/>
    </font>
    <font>
      <sz val="11"/>
      <name val="ＭＳ 明朝"/>
      <family val="1"/>
      <charset val="128"/>
    </font>
    <font>
      <sz val="11"/>
      <name val="ＭＳ ゴシック"/>
      <family val="3"/>
      <charset val="128"/>
    </font>
    <font>
      <sz val="8"/>
      <color rgb="FFFF0000"/>
      <name val="ＭＳ Ｐ明朝"/>
      <family val="1"/>
      <charset val="128"/>
    </font>
    <font>
      <sz val="9"/>
      <name val="ＭＳ Ｐゴシック"/>
      <family val="3"/>
      <charset val="128"/>
    </font>
    <font>
      <strike/>
      <sz val="8"/>
      <color rgb="FFFF0000"/>
      <name val="ＭＳ Ｐ明朝"/>
      <family val="1"/>
      <charset val="128"/>
    </font>
    <font>
      <sz val="10"/>
      <name val="ＭＳ 明朝"/>
      <family val="1"/>
      <charset val="128"/>
    </font>
    <font>
      <sz val="12"/>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97">
    <border>
      <left/>
      <right/>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top style="medium">
        <color indexed="64"/>
      </top>
      <bottom/>
      <diagonal/>
    </border>
    <border>
      <left/>
      <right style="thin">
        <color indexed="8"/>
      </right>
      <top style="medium">
        <color indexed="64"/>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bottom/>
      <diagonal/>
    </border>
    <border>
      <left style="thin">
        <color indexed="64"/>
      </left>
      <right/>
      <top/>
      <bottom/>
      <diagonal/>
    </border>
    <border>
      <left style="thin">
        <color indexed="8"/>
      </left>
      <right style="thin">
        <color indexed="64"/>
      </right>
      <top/>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thin">
        <color indexed="64"/>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8"/>
      </left>
      <right style="thin">
        <color indexed="64"/>
      </right>
      <top style="medium">
        <color indexed="8"/>
      </top>
      <bottom/>
      <diagonal/>
    </border>
    <border>
      <left style="thin">
        <color indexed="8"/>
      </left>
      <right style="thin">
        <color indexed="64"/>
      </right>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57"/>
      </right>
      <top style="thin">
        <color indexed="8"/>
      </top>
      <bottom style="thin">
        <color indexed="8"/>
      </bottom>
      <diagonal/>
    </border>
    <border>
      <left style="thin">
        <color indexed="57"/>
      </left>
      <right style="thin">
        <color indexed="57"/>
      </right>
      <top style="thin">
        <color indexed="8"/>
      </top>
      <bottom style="thin">
        <color indexed="8"/>
      </bottom>
      <diagonal/>
    </border>
    <border>
      <left style="thin">
        <color indexed="57"/>
      </left>
      <right style="thin">
        <color indexed="8"/>
      </right>
      <top style="thin">
        <color indexed="8"/>
      </top>
      <bottom style="thin">
        <color indexed="8"/>
      </bottom>
      <diagonal/>
    </border>
    <border>
      <left style="thin">
        <color indexed="8"/>
      </left>
      <right style="thin">
        <color indexed="8"/>
      </right>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right style="thin">
        <color indexed="8"/>
      </right>
      <top style="thin">
        <color indexed="8"/>
      </top>
      <bottom style="hair">
        <color indexed="64"/>
      </bottom>
      <diagonal/>
    </border>
    <border>
      <left/>
      <right style="thin">
        <color indexed="8"/>
      </right>
      <top style="hair">
        <color indexed="64"/>
      </top>
      <bottom style="hair">
        <color indexed="64"/>
      </bottom>
      <diagonal/>
    </border>
    <border>
      <left/>
      <right style="thin">
        <color indexed="8"/>
      </right>
      <top style="hair">
        <color indexed="64"/>
      </top>
      <bottom style="thin">
        <color indexed="8"/>
      </bottom>
      <diagonal/>
    </border>
    <border>
      <left/>
      <right/>
      <top style="thin">
        <color indexed="8"/>
      </top>
      <bottom style="thin">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8"/>
      </top>
      <bottom style="hair">
        <color indexed="64"/>
      </bottom>
      <diagonal/>
    </border>
    <border>
      <left/>
      <right/>
      <top style="hair">
        <color indexed="64"/>
      </top>
      <bottom style="thin">
        <color indexed="8"/>
      </bottom>
      <diagonal/>
    </border>
    <border>
      <left style="thin">
        <color indexed="64"/>
      </left>
      <right/>
      <top style="medium">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39" fillId="0" borderId="0">
      <alignment vertical="center"/>
    </xf>
    <xf numFmtId="0" fontId="22" fillId="0" borderId="0">
      <alignment vertical="center"/>
    </xf>
  </cellStyleXfs>
  <cellXfs count="1035">
    <xf numFmtId="0" fontId="0" fillId="0" borderId="0" xfId="0">
      <alignment vertical="center"/>
    </xf>
    <xf numFmtId="0" fontId="2" fillId="0" borderId="0" xfId="1" applyFont="1" applyBorder="1" applyAlignment="1">
      <alignment horizontal="left" vertical="center"/>
    </xf>
    <xf numFmtId="0" fontId="5"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xf>
    <xf numFmtId="0" fontId="9" fillId="0" borderId="0" xfId="1" applyFont="1" applyBorder="1" applyAlignment="1">
      <alignment horizontal="left" vertical="center"/>
    </xf>
    <xf numFmtId="0" fontId="2" fillId="0" borderId="0" xfId="1" applyFont="1" applyAlignment="1">
      <alignment horizontal="left" vertical="center"/>
    </xf>
    <xf numFmtId="0" fontId="5" fillId="0" borderId="0" xfId="1" applyFont="1" applyAlignment="1">
      <alignment horizontal="left" vertical="center"/>
    </xf>
    <xf numFmtId="0" fontId="5" fillId="0" borderId="0" xfId="1" applyFont="1" applyFill="1" applyAlignment="1">
      <alignment horizontal="left" vertical="center"/>
    </xf>
    <xf numFmtId="0" fontId="5" fillId="0" borderId="0" xfId="1" applyFont="1" applyBorder="1" applyAlignment="1">
      <alignment horizontal="center" vertical="center"/>
    </xf>
    <xf numFmtId="0" fontId="10" fillId="0" borderId="0" xfId="1" applyFont="1" applyBorder="1" applyAlignment="1">
      <alignment vertical="center"/>
    </xf>
    <xf numFmtId="0" fontId="9" fillId="0" borderId="0" xfId="1" applyFont="1" applyBorder="1" applyAlignment="1">
      <alignment vertical="top"/>
    </xf>
    <xf numFmtId="0" fontId="5" fillId="0" borderId="0" xfId="1" applyFont="1" applyBorder="1" applyAlignment="1">
      <alignment horizontal="left" vertical="center"/>
    </xf>
    <xf numFmtId="0" fontId="8" fillId="0" borderId="0" xfId="1" applyFont="1" applyBorder="1" applyAlignment="1">
      <alignment horizontal="right" vertical="center"/>
    </xf>
    <xf numFmtId="0" fontId="8" fillId="0" borderId="0" xfId="1" applyFont="1" applyBorder="1" applyAlignment="1">
      <alignment horizontal="center" vertical="center"/>
    </xf>
    <xf numFmtId="0" fontId="5" fillId="0" borderId="0" xfId="1" applyFont="1" applyBorder="1" applyAlignment="1">
      <alignment horizontal="right" vertical="center"/>
    </xf>
    <xf numFmtId="0" fontId="5" fillId="0" borderId="1" xfId="1" applyFont="1" applyFill="1" applyBorder="1" applyAlignment="1">
      <alignment horizontal="left" vertical="center" wrapText="1"/>
    </xf>
    <xf numFmtId="0" fontId="5" fillId="0" borderId="1" xfId="1" applyFont="1" applyFill="1" applyBorder="1" applyAlignment="1">
      <alignment horizontal="right" vertical="center" wrapText="1"/>
    </xf>
    <xf numFmtId="0" fontId="11" fillId="0" borderId="2" xfId="1" applyFont="1" applyFill="1" applyBorder="1" applyAlignment="1">
      <alignment vertical="center" wrapText="1"/>
    </xf>
    <xf numFmtId="0" fontId="11" fillId="0" borderId="4" xfId="1" applyFont="1" applyFill="1" applyBorder="1" applyAlignment="1">
      <alignment vertical="center" wrapText="1"/>
    </xf>
    <xf numFmtId="0" fontId="5" fillId="0" borderId="4" xfId="1" applyFont="1" applyFill="1" applyBorder="1" applyAlignment="1">
      <alignment horizontal="left" vertical="center" wrapText="1"/>
    </xf>
    <xf numFmtId="0" fontId="11" fillId="0" borderId="5" xfId="1" applyFont="1" applyFill="1" applyBorder="1" applyAlignment="1">
      <alignment vertical="center" wrapText="1"/>
    </xf>
    <xf numFmtId="0" fontId="11"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1" xfId="1" applyFont="1" applyFill="1" applyBorder="1" applyAlignment="1">
      <alignment horizontal="center" vertical="center"/>
    </xf>
    <xf numFmtId="0" fontId="8" fillId="0" borderId="0" xfId="1" applyFont="1" applyAlignment="1">
      <alignment horizontal="distributed" vertical="center"/>
    </xf>
    <xf numFmtId="0" fontId="14" fillId="2" borderId="0" xfId="0" applyFont="1" applyFill="1" applyBorder="1" applyAlignment="1">
      <alignment horizontal="distributed" vertical="center" shrinkToFit="1"/>
    </xf>
    <xf numFmtId="0" fontId="5" fillId="2" borderId="0" xfId="0" applyFont="1" applyFill="1" applyBorder="1" applyAlignment="1">
      <alignment vertical="center" shrinkToFit="1"/>
    </xf>
    <xf numFmtId="0" fontId="5" fillId="2" borderId="0" xfId="0" applyFont="1" applyFill="1" applyBorder="1" applyAlignment="1">
      <alignment horizontal="distributed" vertical="center" shrinkToFit="1"/>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2"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5" xfId="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176" fontId="5" fillId="0" borderId="0" xfId="1" applyNumberFormat="1" applyFont="1" applyFill="1" applyAlignment="1">
      <alignment horizontal="left" vertical="center"/>
    </xf>
    <xf numFmtId="178" fontId="5" fillId="0" borderId="0" xfId="1" applyNumberFormat="1" applyFont="1" applyFill="1" applyAlignment="1">
      <alignment horizontal="center" vertical="center"/>
    </xf>
    <xf numFmtId="0" fontId="11" fillId="0" borderId="19" xfId="1" applyFont="1" applyFill="1" applyBorder="1" applyAlignment="1">
      <alignment vertical="center" wrapText="1"/>
    </xf>
    <xf numFmtId="0" fontId="17"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0" xfId="1" applyFont="1" applyFill="1" applyBorder="1" applyAlignment="1">
      <alignment horizontal="distributed" vertical="center"/>
    </xf>
    <xf numFmtId="0" fontId="5" fillId="0" borderId="9" xfId="1" applyFont="1" applyFill="1" applyBorder="1" applyAlignment="1">
      <alignment horizontal="distributed" vertical="center"/>
    </xf>
    <xf numFmtId="0" fontId="19" fillId="0" borderId="0" xfId="1" applyFont="1" applyFill="1" applyBorder="1" applyAlignment="1">
      <alignment horizontal="distributed" vertical="center" shrinkToFit="1"/>
    </xf>
    <xf numFmtId="0" fontId="8" fillId="0" borderId="0" xfId="1" applyFont="1" applyFill="1" applyBorder="1" applyAlignment="1">
      <alignment horizontal="distributed" vertical="center"/>
    </xf>
    <xf numFmtId="0" fontId="14" fillId="0" borderId="0" xfId="1" applyFont="1" applyFill="1" applyBorder="1" applyAlignment="1">
      <alignment horizontal="distributed" vertical="center" shrinkToFit="1"/>
    </xf>
    <xf numFmtId="0" fontId="5" fillId="0" borderId="0" xfId="1" applyFont="1" applyFill="1" applyBorder="1" applyAlignment="1">
      <alignment vertical="center" shrinkToFit="1"/>
    </xf>
    <xf numFmtId="0" fontId="5" fillId="0" borderId="0" xfId="1" applyFont="1" applyFill="1" applyBorder="1" applyAlignment="1">
      <alignment horizontal="distributed" vertical="center" shrinkToFit="1"/>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3" xfId="1" applyFont="1" applyFill="1" applyBorder="1" applyAlignment="1">
      <alignment horizontal="center" vertical="center"/>
    </xf>
    <xf numFmtId="179" fontId="5" fillId="0" borderId="22" xfId="1" applyNumberFormat="1" applyFont="1" applyFill="1" applyBorder="1" applyAlignment="1">
      <alignment horizontal="center" vertical="center"/>
    </xf>
    <xf numFmtId="0" fontId="5" fillId="0" borderId="25" xfId="1" applyFont="1" applyFill="1" applyBorder="1" applyAlignment="1">
      <alignment horizontal="center" vertical="center"/>
    </xf>
    <xf numFmtId="0" fontId="5" fillId="0" borderId="0" xfId="1" applyFont="1" applyFill="1" applyAlignment="1">
      <alignment horizontal="center" vertical="center"/>
    </xf>
    <xf numFmtId="0" fontId="20" fillId="0" borderId="0" xfId="1" applyFont="1" applyAlignment="1">
      <alignment horizontal="center" vertical="center"/>
    </xf>
    <xf numFmtId="0" fontId="21" fillId="0" borderId="0" xfId="1" applyFont="1" applyAlignment="1">
      <alignment horizontal="center" vertical="center"/>
    </xf>
    <xf numFmtId="0" fontId="5" fillId="2" borderId="9" xfId="0" applyFont="1" applyFill="1" applyBorder="1" applyAlignment="1">
      <alignment horizontal="distributed" vertical="center"/>
    </xf>
    <xf numFmtId="176" fontId="5" fillId="2" borderId="11" xfId="0" applyNumberFormat="1" applyFont="1" applyFill="1" applyBorder="1" applyAlignment="1">
      <alignment horizontal="right" vertical="center"/>
    </xf>
    <xf numFmtId="177" fontId="5"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6" fontId="5" fillId="0" borderId="11" xfId="0" applyNumberFormat="1" applyFont="1" applyBorder="1" applyAlignment="1">
      <alignment horizontal="right" vertical="center"/>
    </xf>
    <xf numFmtId="178" fontId="5" fillId="0" borderId="1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11" xfId="0" applyNumberFormat="1" applyFont="1" applyFill="1" applyBorder="1" applyAlignment="1">
      <alignment horizontal="right" vertical="center"/>
    </xf>
    <xf numFmtId="176" fontId="5" fillId="2" borderId="11" xfId="0" quotePrefix="1" applyNumberFormat="1" applyFont="1" applyFill="1" applyBorder="1" applyAlignment="1">
      <alignment horizontal="right" vertical="center"/>
    </xf>
    <xf numFmtId="178" fontId="5" fillId="0" borderId="10" xfId="0" quotePrefix="1" applyNumberFormat="1" applyFont="1" applyBorder="1" applyAlignment="1">
      <alignment horizontal="right" vertical="center"/>
    </xf>
    <xf numFmtId="176" fontId="5" fillId="2" borderId="0" xfId="0" quotePrefix="1" applyNumberFormat="1" applyFont="1" applyFill="1" applyBorder="1" applyAlignment="1">
      <alignment horizontal="right" vertical="center"/>
    </xf>
    <xf numFmtId="177" fontId="5" fillId="2" borderId="11" xfId="0" quotePrefix="1" applyNumberFormat="1" applyFont="1" applyFill="1" applyBorder="1" applyAlignment="1">
      <alignment horizontal="right" vertical="center"/>
    </xf>
    <xf numFmtId="176" fontId="5" fillId="2" borderId="11" xfId="0" applyNumberFormat="1" applyFont="1" applyFill="1" applyBorder="1" applyAlignment="1">
      <alignment horizontal="right" vertical="center" shrinkToFit="1"/>
    </xf>
    <xf numFmtId="0" fontId="19" fillId="2" borderId="0" xfId="0" applyFont="1" applyFill="1" applyBorder="1" applyAlignment="1">
      <alignment horizontal="distributed" vertical="center" shrinkToFit="1"/>
    </xf>
    <xf numFmtId="176" fontId="5" fillId="2" borderId="0" xfId="0" applyNumberFormat="1" applyFont="1" applyFill="1" applyBorder="1" applyAlignment="1">
      <alignment horizontal="right" vertical="center"/>
    </xf>
    <xf numFmtId="176" fontId="5" fillId="0" borderId="11" xfId="0" applyNumberFormat="1" applyFont="1" applyFill="1" applyBorder="1" applyAlignment="1">
      <alignment vertical="center"/>
    </xf>
    <xf numFmtId="176" fontId="5" fillId="2" borderId="11" xfId="0" applyNumberFormat="1" applyFont="1" applyFill="1" applyBorder="1" applyAlignment="1">
      <alignment vertical="center"/>
    </xf>
    <xf numFmtId="0" fontId="5" fillId="0" borderId="0" xfId="0" applyFont="1" applyAlignment="1">
      <alignment horizontal="right" vertical="center"/>
    </xf>
    <xf numFmtId="176" fontId="5" fillId="0" borderId="0" xfId="0" applyNumberFormat="1" applyFont="1" applyFill="1" applyAlignment="1">
      <alignment horizontal="left" vertical="center"/>
    </xf>
    <xf numFmtId="178" fontId="5" fillId="0" borderId="0" xfId="0" applyNumberFormat="1"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176" fontId="5" fillId="2" borderId="0" xfId="0" applyNumberFormat="1" applyFont="1" applyFill="1" applyAlignment="1">
      <alignment horizontal="left" vertical="center"/>
    </xf>
    <xf numFmtId="0" fontId="5" fillId="2" borderId="0" xfId="0" applyFont="1" applyFill="1" applyAlignment="1">
      <alignment horizontal="right" vertical="top"/>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177" fontId="5" fillId="2" borderId="10" xfId="0" quotePrefix="1" applyNumberFormat="1" applyFont="1" applyFill="1" applyBorder="1" applyAlignment="1">
      <alignment horizontal="right" vertical="center"/>
    </xf>
    <xf numFmtId="176" fontId="5" fillId="2" borderId="10" xfId="0" applyNumberFormat="1" applyFont="1" applyFill="1" applyBorder="1" applyAlignment="1">
      <alignment horizontal="right" vertical="center"/>
    </xf>
    <xf numFmtId="0" fontId="11"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left" vertical="center"/>
    </xf>
    <xf numFmtId="178" fontId="5" fillId="2" borderId="0" xfId="0" applyNumberFormat="1" applyFont="1" applyFill="1" applyAlignment="1">
      <alignment horizontal="center" vertical="center"/>
    </xf>
    <xf numFmtId="176" fontId="5" fillId="2" borderId="0" xfId="0" applyNumberFormat="1" applyFont="1" applyFill="1" applyAlignment="1">
      <alignment horizontal="center" vertical="center"/>
    </xf>
    <xf numFmtId="0" fontId="18" fillId="3" borderId="7"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0" xfId="0" applyFont="1" applyFill="1" applyBorder="1" applyAlignment="1">
      <alignment horizontal="center" vertical="center"/>
    </xf>
    <xf numFmtId="176" fontId="16" fillId="3" borderId="11" xfId="0" applyNumberFormat="1" applyFont="1" applyFill="1" applyBorder="1" applyAlignment="1">
      <alignment horizontal="right" vertical="center"/>
    </xf>
    <xf numFmtId="177" fontId="16" fillId="3" borderId="10" xfId="0" applyNumberFormat="1" applyFont="1" applyFill="1" applyBorder="1" applyAlignment="1">
      <alignment horizontal="right" vertical="center"/>
    </xf>
    <xf numFmtId="176" fontId="16" fillId="3" borderId="11" xfId="0" quotePrefix="1" applyNumberFormat="1" applyFont="1" applyFill="1" applyBorder="1" applyAlignment="1">
      <alignment horizontal="right" vertical="center"/>
    </xf>
    <xf numFmtId="177" fontId="16" fillId="3" borderId="10" xfId="0" quotePrefix="1" applyNumberFormat="1" applyFont="1" applyFill="1" applyBorder="1" applyAlignment="1">
      <alignment horizontal="right" vertical="center"/>
    </xf>
    <xf numFmtId="176" fontId="16" fillId="3" borderId="11" xfId="0" applyNumberFormat="1" applyFont="1" applyFill="1" applyBorder="1" applyAlignment="1">
      <alignment horizontal="right" vertical="center" shrinkToFit="1"/>
    </xf>
    <xf numFmtId="0" fontId="7" fillId="3" borderId="24" xfId="1" applyFont="1" applyFill="1" applyBorder="1" applyAlignment="1">
      <alignment horizontal="center" vertical="center"/>
    </xf>
    <xf numFmtId="0" fontId="5" fillId="0" borderId="0" xfId="1" applyFont="1" applyAlignment="1">
      <alignment horizontal="left"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24" fillId="0" borderId="0" xfId="1" applyFont="1" applyAlignment="1">
      <alignment horizontal="center" vertical="center"/>
    </xf>
    <xf numFmtId="0" fontId="10" fillId="0" borderId="0" xfId="1" applyFont="1" applyAlignment="1">
      <alignment horizontal="left" vertical="center"/>
    </xf>
    <xf numFmtId="0" fontId="25" fillId="0" borderId="0" xfId="1" applyFont="1" applyAlignment="1">
      <alignment horizontal="center" vertical="center"/>
    </xf>
    <xf numFmtId="0" fontId="5" fillId="0" borderId="0" xfId="1" applyFont="1" applyFill="1" applyBorder="1" applyAlignment="1">
      <alignment horizontal="left" vertical="center"/>
    </xf>
    <xf numFmtId="0" fontId="24" fillId="0" borderId="0" xfId="1" applyFont="1" applyBorder="1" applyAlignment="1">
      <alignment horizontal="center" vertical="center"/>
    </xf>
    <xf numFmtId="180" fontId="5" fillId="0" borderId="10" xfId="0" applyNumberFormat="1" applyFont="1" applyBorder="1" applyAlignment="1">
      <alignment horizontal="right" vertical="center"/>
    </xf>
    <xf numFmtId="178" fontId="5" fillId="0" borderId="11" xfId="0" applyNumberFormat="1" applyFont="1" applyFill="1" applyBorder="1" applyAlignment="1">
      <alignment horizontal="right" vertical="center"/>
    </xf>
    <xf numFmtId="176" fontId="5" fillId="0" borderId="0" xfId="0" quotePrefix="1" applyNumberFormat="1" applyFont="1" applyBorder="1" applyAlignment="1">
      <alignment horizontal="right" vertical="center"/>
    </xf>
    <xf numFmtId="176" fontId="5" fillId="0" borderId="11" xfId="0" quotePrefix="1" applyNumberFormat="1" applyFont="1" applyBorder="1" applyAlignment="1">
      <alignment horizontal="right" vertical="center"/>
    </xf>
    <xf numFmtId="176" fontId="5" fillId="0" borderId="11" xfId="0" quotePrefix="1" applyNumberFormat="1" applyFont="1" applyFill="1" applyBorder="1" applyAlignment="1">
      <alignment horizontal="right" vertical="center"/>
    </xf>
    <xf numFmtId="178" fontId="5" fillId="0" borderId="11" xfId="0" quotePrefix="1" applyNumberFormat="1" applyFont="1" applyFill="1" applyBorder="1" applyAlignment="1">
      <alignment horizontal="right" vertical="center"/>
    </xf>
    <xf numFmtId="0" fontId="6" fillId="2" borderId="0" xfId="0" applyFont="1" applyFill="1" applyBorder="1" applyAlignment="1">
      <alignment horizontal="right" vertical="center"/>
    </xf>
    <xf numFmtId="0" fontId="5" fillId="0" borderId="20" xfId="1" applyFont="1" applyBorder="1" applyAlignment="1">
      <alignment horizontal="center" vertical="center"/>
    </xf>
    <xf numFmtId="0" fontId="10" fillId="0" borderId="20" xfId="1" applyFont="1" applyBorder="1" applyAlignment="1">
      <alignment vertical="center"/>
    </xf>
    <xf numFmtId="0" fontId="9" fillId="0" borderId="20" xfId="1" applyFont="1" applyBorder="1" applyAlignment="1">
      <alignment vertical="top"/>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right" vertical="center" wrapText="1"/>
    </xf>
    <xf numFmtId="0" fontId="11" fillId="0" borderId="9" xfId="1" applyFont="1" applyFill="1" applyBorder="1" applyAlignment="1">
      <alignment vertical="center" wrapText="1"/>
    </xf>
    <xf numFmtId="0" fontId="26"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0" xfId="0" applyFont="1" applyFill="1" applyBorder="1" applyAlignment="1">
      <alignment horizontal="center" vertical="center"/>
    </xf>
    <xf numFmtId="178" fontId="5" fillId="0" borderId="10" xfId="0" applyNumberFormat="1" applyFont="1" applyFill="1" applyBorder="1" applyAlignment="1">
      <alignment horizontal="right" vertical="center"/>
    </xf>
    <xf numFmtId="178" fontId="5" fillId="0" borderId="11" xfId="0" applyNumberFormat="1" applyFont="1" applyBorder="1" applyAlignment="1">
      <alignment horizontal="right" vertical="center"/>
    </xf>
    <xf numFmtId="176" fontId="7" fillId="3" borderId="11" xfId="0" applyNumberFormat="1" applyFont="1" applyFill="1" applyBorder="1" applyAlignment="1">
      <alignment horizontal="right" vertical="center"/>
    </xf>
    <xf numFmtId="177" fontId="7" fillId="3" borderId="10" xfId="0" applyNumberFormat="1" applyFont="1" applyFill="1" applyBorder="1" applyAlignment="1">
      <alignment horizontal="right" vertical="center"/>
    </xf>
    <xf numFmtId="177" fontId="5" fillId="0" borderId="11" xfId="0" applyNumberFormat="1" applyFont="1" applyBorder="1" applyAlignment="1">
      <alignment horizontal="right" vertical="center"/>
    </xf>
    <xf numFmtId="178" fontId="7" fillId="3" borderId="10" xfId="0" applyNumberFormat="1" applyFont="1" applyFill="1" applyBorder="1" applyAlignment="1">
      <alignment horizontal="right" vertical="center"/>
    </xf>
    <xf numFmtId="178" fontId="5" fillId="0" borderId="10" xfId="0" quotePrefix="1" applyNumberFormat="1" applyFont="1" applyFill="1" applyBorder="1" applyAlignment="1">
      <alignment horizontal="right" vertical="center"/>
    </xf>
    <xf numFmtId="176" fontId="7" fillId="3" borderId="11" xfId="0" quotePrefix="1" applyNumberFormat="1" applyFont="1" applyFill="1" applyBorder="1" applyAlignment="1">
      <alignment horizontal="right" vertical="center"/>
    </xf>
    <xf numFmtId="178" fontId="7" fillId="3" borderId="10" xfId="0" quotePrefix="1" applyNumberFormat="1" applyFont="1" applyFill="1" applyBorder="1" applyAlignment="1">
      <alignment horizontal="right" vertical="center"/>
    </xf>
    <xf numFmtId="176" fontId="5" fillId="0" borderId="10" xfId="0" applyNumberFormat="1" applyFont="1" applyBorder="1" applyAlignment="1">
      <alignment horizontal="right" vertical="center"/>
    </xf>
    <xf numFmtId="176" fontId="5" fillId="0" borderId="11" xfId="0" applyNumberFormat="1" applyFont="1" applyFill="1" applyBorder="1" applyAlignment="1">
      <alignment horizontal="right" vertical="center" shrinkToFit="1"/>
    </xf>
    <xf numFmtId="176" fontId="7" fillId="3" borderId="11" xfId="0" applyNumberFormat="1" applyFont="1" applyFill="1" applyBorder="1" applyAlignment="1">
      <alignment horizontal="right" vertical="center" shrinkToFit="1"/>
    </xf>
    <xf numFmtId="0" fontId="7" fillId="3" borderId="22" xfId="1" applyFont="1" applyFill="1" applyBorder="1" applyAlignment="1">
      <alignment horizontal="center" vertical="center"/>
    </xf>
    <xf numFmtId="0" fontId="7" fillId="3" borderId="23" xfId="1" applyFont="1" applyFill="1" applyBorder="1" applyAlignment="1">
      <alignment horizontal="center" vertical="center"/>
    </xf>
    <xf numFmtId="0" fontId="27" fillId="0" borderId="0" xfId="1" applyFont="1" applyAlignment="1">
      <alignment horizontal="center" vertical="center"/>
    </xf>
    <xf numFmtId="0" fontId="28" fillId="0" borderId="0" xfId="1" applyFont="1" applyBorder="1" applyAlignment="1">
      <alignment horizontal="left" vertical="center"/>
    </xf>
    <xf numFmtId="0" fontId="6" fillId="0" borderId="0" xfId="1" applyFont="1" applyAlignment="1">
      <alignment horizontal="left" vertical="center"/>
    </xf>
    <xf numFmtId="0" fontId="6" fillId="0" borderId="0" xfId="1" applyFont="1" applyBorder="1" applyAlignment="1">
      <alignment horizontal="right" vertical="center"/>
    </xf>
    <xf numFmtId="0" fontId="11" fillId="0" borderId="0" xfId="1" applyFont="1" applyFill="1" applyBorder="1" applyAlignment="1">
      <alignment vertical="center" wrapText="1"/>
    </xf>
    <xf numFmtId="0" fontId="11" fillId="0" borderId="11" xfId="1" applyFont="1" applyFill="1" applyBorder="1" applyAlignment="1">
      <alignment horizontal="center" vertical="center"/>
    </xf>
    <xf numFmtId="0" fontId="5" fillId="0" borderId="26" xfId="1" applyFont="1" applyFill="1" applyBorder="1" applyAlignment="1">
      <alignment horizontal="center" vertical="center"/>
    </xf>
    <xf numFmtId="0" fontId="26" fillId="3" borderId="11" xfId="1" applyFont="1" applyFill="1" applyBorder="1" applyAlignment="1">
      <alignment horizontal="center" vertical="center"/>
    </xf>
    <xf numFmtId="0" fontId="7" fillId="3" borderId="26" xfId="1" applyFont="1" applyFill="1" applyBorder="1" applyAlignment="1">
      <alignment horizontal="center" vertical="center"/>
    </xf>
    <xf numFmtId="0" fontId="11" fillId="0" borderId="0"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7" fillId="3" borderId="27" xfId="1" applyFont="1" applyFill="1" applyBorder="1" applyAlignment="1">
      <alignment horizontal="center" vertical="center"/>
    </xf>
    <xf numFmtId="176" fontId="5" fillId="0" borderId="11" xfId="1" applyNumberFormat="1" applyFont="1" applyFill="1" applyBorder="1" applyAlignment="1">
      <alignment horizontal="right" vertical="center"/>
    </xf>
    <xf numFmtId="180" fontId="5" fillId="0" borderId="10" xfId="1" applyNumberFormat="1" applyFont="1" applyFill="1" applyBorder="1" applyAlignment="1">
      <alignment horizontal="right" vertical="center"/>
    </xf>
    <xf numFmtId="176" fontId="7" fillId="3" borderId="11" xfId="1" applyNumberFormat="1" applyFont="1" applyFill="1" applyBorder="1" applyAlignment="1">
      <alignment horizontal="right" vertical="center"/>
    </xf>
    <xf numFmtId="180" fontId="7" fillId="3" borderId="10" xfId="1"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180" fontId="5" fillId="0" borderId="11" xfId="1" applyNumberFormat="1" applyFont="1" applyFill="1" applyBorder="1" applyAlignment="1">
      <alignment horizontal="right" vertical="center"/>
    </xf>
    <xf numFmtId="181" fontId="5" fillId="0" borderId="0" xfId="1" applyNumberFormat="1" applyFont="1" applyFill="1" applyBorder="1" applyAlignment="1">
      <alignment horizontal="right" vertical="center"/>
    </xf>
    <xf numFmtId="49"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right" vertical="center"/>
    </xf>
    <xf numFmtId="49" fontId="5" fillId="0" borderId="0" xfId="1" applyNumberFormat="1" applyFont="1" applyFill="1" applyBorder="1" applyAlignment="1">
      <alignment horizontal="left" vertical="center"/>
    </xf>
    <xf numFmtId="182" fontId="5" fillId="0" borderId="0" xfId="1" applyNumberFormat="1" applyFont="1" applyFill="1" applyBorder="1" applyAlignment="1">
      <alignment horizontal="right" vertical="center"/>
    </xf>
    <xf numFmtId="0" fontId="5" fillId="0" borderId="0" xfId="1" applyFont="1" applyFill="1" applyBorder="1" applyAlignment="1">
      <alignment horizontal="right" vertical="center"/>
    </xf>
    <xf numFmtId="0" fontId="24" fillId="0" borderId="0" xfId="1" applyFont="1" applyAlignment="1">
      <alignment horizontal="right" vertical="center"/>
    </xf>
    <xf numFmtId="49" fontId="5" fillId="0" borderId="0" xfId="1" applyNumberFormat="1" applyFont="1" applyFill="1" applyBorder="1" applyAlignment="1">
      <alignment vertical="center"/>
    </xf>
    <xf numFmtId="0" fontId="5" fillId="0" borderId="14" xfId="1" applyFont="1" applyFill="1" applyBorder="1" applyAlignment="1">
      <alignment horizontal="center" vertical="center"/>
    </xf>
    <xf numFmtId="0" fontId="7" fillId="3" borderId="15" xfId="1" applyFont="1" applyFill="1" applyBorder="1" applyAlignment="1">
      <alignment horizontal="center" vertical="center"/>
    </xf>
    <xf numFmtId="0" fontId="7" fillId="3" borderId="14" xfId="1" applyFont="1" applyFill="1" applyBorder="1" applyAlignment="1">
      <alignment horizontal="center" vertical="center"/>
    </xf>
    <xf numFmtId="176" fontId="5" fillId="0" borderId="0" xfId="1" applyNumberFormat="1" applyFont="1" applyAlignment="1">
      <alignment horizontal="left" vertical="center"/>
    </xf>
    <xf numFmtId="180" fontId="5" fillId="0" borderId="0" xfId="1" applyNumberFormat="1" applyFont="1" applyAlignment="1">
      <alignment horizontal="center" vertical="center"/>
    </xf>
    <xf numFmtId="176" fontId="5" fillId="0" borderId="0" xfId="1" applyNumberFormat="1" applyFont="1" applyAlignment="1">
      <alignment horizontal="center" vertical="center"/>
    </xf>
    <xf numFmtId="0" fontId="5" fillId="0" borderId="0" xfId="1" applyFont="1" applyAlignment="1">
      <alignment horizontal="right" vertical="center"/>
    </xf>
    <xf numFmtId="0" fontId="26" fillId="0" borderId="11" xfId="1" applyFont="1" applyFill="1" applyBorder="1" applyAlignment="1">
      <alignment horizontal="center" vertical="center"/>
    </xf>
    <xf numFmtId="180" fontId="5" fillId="0" borderId="14" xfId="1" applyNumberFormat="1" applyFont="1" applyFill="1" applyBorder="1" applyAlignment="1">
      <alignment horizontal="right" vertical="center"/>
    </xf>
    <xf numFmtId="176" fontId="5" fillId="0" borderId="0" xfId="1" applyNumberFormat="1" applyFont="1" applyFill="1" applyAlignment="1">
      <alignment horizontal="center" vertical="center"/>
    </xf>
    <xf numFmtId="0" fontId="5" fillId="0" borderId="0" xfId="1" applyFont="1" applyFill="1" applyAlignment="1">
      <alignment horizontal="right" vertical="center"/>
    </xf>
    <xf numFmtId="0" fontId="5" fillId="0" borderId="0" xfId="1" applyFont="1" applyAlignment="1">
      <alignment vertical="center"/>
    </xf>
    <xf numFmtId="0" fontId="29" fillId="0" borderId="0" xfId="1" applyFont="1" applyAlignment="1">
      <alignment horizontal="center" vertical="center"/>
    </xf>
    <xf numFmtId="0" fontId="2" fillId="0" borderId="0" xfId="1" applyFont="1" applyFill="1" applyBorder="1" applyAlignment="1">
      <alignment horizontal="left" vertical="center"/>
    </xf>
    <xf numFmtId="0" fontId="9" fillId="0" borderId="0" xfId="1" applyFont="1" applyFill="1" applyBorder="1" applyAlignment="1">
      <alignment horizontal="left" vertical="center"/>
    </xf>
    <xf numFmtId="0" fontId="24" fillId="0" borderId="0" xfId="1" applyFont="1" applyFill="1" applyAlignment="1">
      <alignment horizontal="center" vertical="center"/>
    </xf>
    <xf numFmtId="0" fontId="5" fillId="0" borderId="0" xfId="1" applyFont="1" applyFill="1" applyAlignment="1">
      <alignment vertical="center"/>
    </xf>
    <xf numFmtId="0" fontId="10" fillId="0" borderId="0" xfId="1" applyFont="1" applyFill="1" applyBorder="1" applyAlignment="1">
      <alignment vertical="center"/>
    </xf>
    <xf numFmtId="0" fontId="9" fillId="0" borderId="0" xfId="1" applyFont="1" applyFill="1" applyBorder="1" applyAlignment="1">
      <alignment vertical="top"/>
    </xf>
    <xf numFmtId="0" fontId="5" fillId="0" borderId="0" xfId="1" applyFont="1" applyFill="1" applyBorder="1" applyAlignment="1">
      <alignment vertical="center"/>
    </xf>
    <xf numFmtId="0" fontId="24" fillId="0" borderId="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Alignment="1">
      <alignment horizontal="distributed" vertical="center"/>
    </xf>
    <xf numFmtId="176" fontId="5" fillId="0" borderId="10" xfId="1" applyNumberFormat="1" applyFont="1" applyFill="1" applyBorder="1" applyAlignment="1">
      <alignment horizontal="right" vertical="center"/>
    </xf>
    <xf numFmtId="176" fontId="5" fillId="0" borderId="26" xfId="1" applyNumberFormat="1" applyFont="1" applyFill="1" applyBorder="1" applyAlignment="1">
      <alignment horizontal="right" vertical="center"/>
    </xf>
    <xf numFmtId="176" fontId="5" fillId="0" borderId="33" xfId="1" applyNumberFormat="1" applyFont="1" applyFill="1" applyBorder="1" applyAlignment="1">
      <alignment horizontal="right" vertical="center"/>
    </xf>
    <xf numFmtId="176" fontId="5" fillId="0" borderId="34" xfId="1" applyNumberFormat="1" applyFont="1" applyFill="1" applyBorder="1" applyAlignment="1">
      <alignment horizontal="right" vertical="center"/>
    </xf>
    <xf numFmtId="176" fontId="5" fillId="0" borderId="35" xfId="1"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34" xfId="0" quotePrefix="1" applyNumberFormat="1" applyFont="1" applyFill="1" applyBorder="1" applyAlignment="1">
      <alignment horizontal="right" vertical="center"/>
    </xf>
    <xf numFmtId="176" fontId="5" fillId="0" borderId="35" xfId="0" quotePrefix="1" applyNumberFormat="1" applyFont="1" applyFill="1" applyBorder="1" applyAlignment="1">
      <alignment horizontal="right" vertical="center"/>
    </xf>
    <xf numFmtId="176" fontId="5" fillId="0" borderId="10" xfId="1" quotePrefix="1" applyNumberFormat="1" applyFont="1" applyFill="1" applyBorder="1" applyAlignment="1">
      <alignment horizontal="right" vertical="center"/>
    </xf>
    <xf numFmtId="176" fontId="5" fillId="0" borderId="10" xfId="0" quotePrefix="1" applyNumberFormat="1" applyFont="1" applyFill="1" applyBorder="1" applyAlignment="1">
      <alignment horizontal="right" vertical="center"/>
    </xf>
    <xf numFmtId="176" fontId="5" fillId="0" borderId="36" xfId="0" quotePrefix="1" applyNumberFormat="1" applyFont="1" applyFill="1" applyBorder="1" applyAlignment="1">
      <alignment horizontal="right" vertical="center"/>
    </xf>
    <xf numFmtId="0" fontId="30" fillId="0" borderId="0" xfId="1" applyFont="1" applyFill="1" applyAlignment="1">
      <alignment horizontal="distributed" vertical="center" wrapText="1"/>
    </xf>
    <xf numFmtId="0" fontId="30" fillId="0" borderId="0" xfId="1" applyFont="1" applyFill="1" applyAlignment="1">
      <alignment horizontal="distributed" vertical="center" wrapText="1" shrinkToFit="1"/>
    </xf>
    <xf numFmtId="0" fontId="5" fillId="0" borderId="0" xfId="1" applyFont="1" applyFill="1" applyBorder="1" applyAlignment="1">
      <alignment horizontal="distributed"/>
    </xf>
    <xf numFmtId="0" fontId="14" fillId="0" borderId="0" xfId="1" applyFont="1" applyFill="1" applyAlignment="1">
      <alignment horizontal="distributed" vertical="center"/>
    </xf>
    <xf numFmtId="0" fontId="31" fillId="0" borderId="0" xfId="1" applyFont="1" applyFill="1" applyAlignment="1">
      <alignment horizontal="distributed" vertical="center"/>
    </xf>
    <xf numFmtId="0" fontId="5" fillId="0" borderId="0" xfId="1" applyFont="1" applyFill="1" applyAlignment="1">
      <alignment horizontal="distributed" vertical="center" wrapText="1" shrinkToFit="1"/>
    </xf>
    <xf numFmtId="0" fontId="5" fillId="0" borderId="3"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28" xfId="1" applyFont="1" applyFill="1" applyBorder="1" applyAlignment="1">
      <alignment horizontal="distributed" vertical="center"/>
    </xf>
    <xf numFmtId="0" fontId="5" fillId="0" borderId="39" xfId="1" applyFont="1" applyFill="1" applyBorder="1" applyAlignment="1">
      <alignment horizontal="distributed" vertical="center"/>
    </xf>
    <xf numFmtId="176" fontId="5" fillId="0" borderId="40" xfId="1" applyNumberFormat="1" applyFont="1" applyFill="1" applyBorder="1" applyAlignment="1">
      <alignment horizontal="right" vertical="center"/>
    </xf>
    <xf numFmtId="176" fontId="5" fillId="0" borderId="41" xfId="1" applyNumberFormat="1" applyFont="1" applyFill="1" applyBorder="1" applyAlignment="1">
      <alignment horizontal="right" vertical="center"/>
    </xf>
    <xf numFmtId="0" fontId="5" fillId="0" borderId="42" xfId="1" applyFont="1" applyFill="1" applyBorder="1" applyAlignment="1">
      <alignment horizontal="distributed" vertical="center"/>
    </xf>
    <xf numFmtId="3" fontId="24" fillId="0" borderId="0" xfId="1" applyNumberFormat="1" applyFont="1" applyAlignment="1">
      <alignment horizontal="right" vertical="center"/>
    </xf>
    <xf numFmtId="0" fontId="30" fillId="0" borderId="0" xfId="1" applyFont="1" applyFill="1" applyBorder="1" applyAlignment="1">
      <alignment horizontal="distributed" vertical="center" wrapText="1"/>
    </xf>
    <xf numFmtId="3" fontId="24" fillId="0" borderId="0" xfId="1" applyNumberFormat="1" applyFont="1" applyFill="1" applyAlignment="1">
      <alignment horizontal="center" vertical="center"/>
    </xf>
    <xf numFmtId="0" fontId="30" fillId="0" borderId="0" xfId="1" applyFont="1" applyFill="1" applyBorder="1" applyAlignment="1">
      <alignment horizontal="distributed" vertical="center" wrapText="1" shrinkToFit="1"/>
    </xf>
    <xf numFmtId="0" fontId="5" fillId="0" borderId="42" xfId="1" applyFont="1" applyFill="1" applyBorder="1" applyAlignment="1">
      <alignment horizontal="distributed"/>
    </xf>
    <xf numFmtId="0" fontId="14" fillId="0" borderId="0" xfId="1" applyFont="1" applyFill="1" applyBorder="1" applyAlignment="1">
      <alignment horizontal="distributed" vertical="center"/>
    </xf>
    <xf numFmtId="0" fontId="31" fillId="0" borderId="0" xfId="1" applyFont="1" applyFill="1" applyBorder="1" applyAlignment="1">
      <alignment horizontal="distributed" vertical="center"/>
    </xf>
    <xf numFmtId="183" fontId="5" fillId="0" borderId="24" xfId="0" applyNumberFormat="1" applyFont="1" applyFill="1" applyBorder="1" applyAlignment="1">
      <alignment horizontal="right" vertical="top"/>
    </xf>
    <xf numFmtId="0" fontId="2" fillId="0" borderId="0" xfId="1" applyFont="1" applyFill="1" applyBorder="1" applyAlignment="1">
      <alignment vertical="top"/>
    </xf>
    <xf numFmtId="0" fontId="16" fillId="0" borderId="0" xfId="1" applyFont="1" applyFill="1" applyAlignment="1">
      <alignment horizontal="center" vertical="center"/>
    </xf>
    <xf numFmtId="0" fontId="2" fillId="0" borderId="0" xfId="1" applyFont="1" applyFill="1" applyBorder="1" applyAlignment="1">
      <alignment horizontal="left" vertical="top"/>
    </xf>
    <xf numFmtId="0" fontId="16" fillId="0" borderId="0"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0" xfId="1" applyFont="1" applyFill="1" applyAlignment="1">
      <alignment horizontal="center" vertical="center"/>
    </xf>
    <xf numFmtId="0" fontId="3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pplyAlignment="1">
      <alignment horizontal="left" vertical="center"/>
    </xf>
    <xf numFmtId="0" fontId="25" fillId="0" borderId="0" xfId="1" applyFont="1" applyFill="1" applyAlignment="1">
      <alignment horizontal="center" vertical="center"/>
    </xf>
    <xf numFmtId="0" fontId="5" fillId="0" borderId="18" xfId="1" applyFont="1" applyFill="1" applyBorder="1" applyAlignment="1">
      <alignment horizontal="center" vertical="center"/>
    </xf>
    <xf numFmtId="0" fontId="5" fillId="0" borderId="18" xfId="1" applyFont="1" applyFill="1" applyBorder="1" applyAlignment="1">
      <alignment horizontal="right" vertical="center" wrapText="1"/>
    </xf>
    <xf numFmtId="0" fontId="24" fillId="0" borderId="0" xfId="1" applyFont="1" applyFill="1" applyBorder="1" applyAlignment="1">
      <alignment vertical="center"/>
    </xf>
    <xf numFmtId="49" fontId="5" fillId="0" borderId="26" xfId="1" applyNumberFormat="1" applyFont="1" applyFill="1" applyBorder="1" applyAlignment="1">
      <alignment horizontal="center" vertical="center"/>
    </xf>
    <xf numFmtId="49" fontId="5" fillId="0" borderId="27" xfId="1" applyNumberFormat="1" applyFont="1" applyFill="1" applyBorder="1" applyAlignment="1">
      <alignment horizontal="center" vertical="center"/>
    </xf>
    <xf numFmtId="49" fontId="5" fillId="0" borderId="45" xfId="1" applyNumberFormat="1" applyFont="1" applyFill="1" applyBorder="1" applyAlignment="1">
      <alignment horizontal="center" vertical="center"/>
    </xf>
    <xf numFmtId="49" fontId="5" fillId="0" borderId="7" xfId="1" applyNumberFormat="1" applyFont="1" applyFill="1" applyBorder="1" applyAlignment="1">
      <alignment horizontal="center" vertical="center"/>
    </xf>
    <xf numFmtId="49" fontId="5" fillId="0" borderId="11" xfId="1" applyNumberFormat="1" applyFont="1" applyFill="1" applyBorder="1" applyAlignment="1">
      <alignment vertical="center"/>
    </xf>
    <xf numFmtId="49" fontId="5" fillId="0" borderId="27" xfId="1" applyNumberFormat="1" applyFont="1" applyFill="1" applyBorder="1" applyAlignment="1">
      <alignment vertical="center"/>
    </xf>
    <xf numFmtId="0" fontId="5" fillId="0" borderId="29" xfId="1" applyFont="1" applyFill="1" applyBorder="1" applyAlignment="1">
      <alignment vertical="center"/>
    </xf>
    <xf numFmtId="49" fontId="5" fillId="0" borderId="26" xfId="1" applyNumberFormat="1" applyFont="1" applyFill="1" applyBorder="1" applyAlignment="1">
      <alignment horizontal="right" vertical="center"/>
    </xf>
    <xf numFmtId="49" fontId="5" fillId="0" borderId="27" xfId="1" applyNumberFormat="1" applyFont="1" applyFill="1" applyBorder="1" applyAlignment="1">
      <alignment horizontal="right" vertical="center"/>
    </xf>
    <xf numFmtId="184" fontId="5" fillId="0" borderId="10" xfId="1" applyNumberFormat="1" applyFont="1" applyFill="1" applyBorder="1" applyAlignment="1">
      <alignment horizontal="right" vertical="center"/>
    </xf>
    <xf numFmtId="184" fontId="5" fillId="0" borderId="11" xfId="1" applyNumberFormat="1" applyFont="1" applyFill="1" applyBorder="1" applyAlignment="1">
      <alignment horizontal="right" vertical="center"/>
    </xf>
    <xf numFmtId="176" fontId="24" fillId="0" borderId="0" xfId="1" applyNumberFormat="1" applyFont="1" applyFill="1" applyAlignment="1">
      <alignment horizontal="center" vertical="center"/>
    </xf>
    <xf numFmtId="0" fontId="7" fillId="3" borderId="0" xfId="1" applyFont="1" applyFill="1" applyBorder="1" applyAlignment="1">
      <alignment horizontal="center" vertical="center"/>
    </xf>
    <xf numFmtId="0" fontId="7" fillId="3" borderId="0" xfId="1" applyFont="1" applyFill="1" applyBorder="1" applyAlignment="1">
      <alignment horizontal="left" vertical="center"/>
    </xf>
    <xf numFmtId="184" fontId="7" fillId="3" borderId="10" xfId="1" applyNumberFormat="1" applyFont="1" applyFill="1" applyBorder="1" applyAlignment="1">
      <alignment horizontal="right" vertical="center"/>
    </xf>
    <xf numFmtId="184" fontId="7" fillId="3" borderId="11" xfId="1" applyNumberFormat="1" applyFont="1" applyFill="1" applyBorder="1" applyAlignment="1">
      <alignment horizontal="right" vertical="center"/>
    </xf>
    <xf numFmtId="0" fontId="5" fillId="3" borderId="20" xfId="1" applyFont="1" applyFill="1" applyBorder="1" applyAlignment="1">
      <alignment horizontal="center" vertical="center"/>
    </xf>
    <xf numFmtId="0" fontId="5" fillId="3" borderId="22" xfId="1" applyFont="1" applyFill="1" applyBorder="1" applyAlignment="1">
      <alignment vertical="center"/>
    </xf>
    <xf numFmtId="0" fontId="5" fillId="3" borderId="20" xfId="1" applyFont="1" applyFill="1" applyBorder="1" applyAlignment="1">
      <alignment vertical="center"/>
    </xf>
    <xf numFmtId="0" fontId="5" fillId="3" borderId="21" xfId="1" applyFont="1" applyFill="1" applyBorder="1" applyAlignment="1">
      <alignment vertical="center"/>
    </xf>
    <xf numFmtId="0" fontId="5" fillId="3" borderId="23" xfId="1" applyFont="1" applyFill="1" applyBorder="1" applyAlignment="1">
      <alignment horizontal="center" vertical="center"/>
    </xf>
    <xf numFmtId="0" fontId="5" fillId="3" borderId="22" xfId="1" applyFont="1" applyFill="1" applyBorder="1" applyAlignment="1">
      <alignment horizontal="center" vertical="center"/>
    </xf>
    <xf numFmtId="0" fontId="9" fillId="0" borderId="0" xfId="1" applyFont="1" applyFill="1" applyBorder="1" applyAlignment="1">
      <alignment horizontal="left" vertical="top"/>
    </xf>
    <xf numFmtId="184" fontId="5" fillId="0" borderId="10" xfId="1" applyNumberFormat="1" applyFont="1" applyFill="1" applyBorder="1" applyAlignment="1">
      <alignment horizontal="center" vertical="center"/>
    </xf>
    <xf numFmtId="184" fontId="5" fillId="0" borderId="27" xfId="1" applyNumberFormat="1" applyFont="1" applyFill="1" applyBorder="1" applyAlignment="1">
      <alignment horizontal="center" vertical="center"/>
    </xf>
    <xf numFmtId="38" fontId="5" fillId="0" borderId="0" xfId="1" applyNumberFormat="1" applyFont="1" applyFill="1" applyBorder="1" applyAlignment="1">
      <alignment horizontal="right" vertical="center"/>
    </xf>
    <xf numFmtId="38" fontId="5" fillId="0" borderId="0" xfId="1" applyNumberFormat="1" applyFont="1" applyFill="1" applyBorder="1" applyAlignment="1">
      <alignment horizontal="left" vertical="center"/>
    </xf>
    <xf numFmtId="38" fontId="5" fillId="0" borderId="0" xfId="1" applyNumberFormat="1" applyFont="1" applyFill="1" applyBorder="1" applyAlignment="1">
      <alignment horizontal="center" vertical="center"/>
    </xf>
    <xf numFmtId="38" fontId="7" fillId="3" borderId="0" xfId="1" applyNumberFormat="1" applyFont="1" applyFill="1" applyBorder="1" applyAlignment="1">
      <alignment horizontal="center" vertical="center"/>
    </xf>
    <xf numFmtId="38" fontId="7" fillId="3" borderId="0" xfId="1" applyNumberFormat="1" applyFont="1" applyFill="1" applyBorder="1" applyAlignment="1">
      <alignment horizontal="left" vertical="center"/>
    </xf>
    <xf numFmtId="184" fontId="5" fillId="3" borderId="23" xfId="1" applyNumberFormat="1" applyFont="1" applyFill="1" applyBorder="1" applyAlignment="1">
      <alignment horizontal="center" vertical="center"/>
    </xf>
    <xf numFmtId="184" fontId="5" fillId="3" borderId="22" xfId="1" applyNumberFormat="1" applyFont="1" applyFill="1" applyBorder="1" applyAlignment="1">
      <alignment horizontal="center" vertical="center"/>
    </xf>
    <xf numFmtId="0" fontId="25" fillId="0" borderId="0" xfId="1" applyFont="1" applyFill="1" applyAlignment="1">
      <alignment horizontal="left" vertical="center"/>
    </xf>
    <xf numFmtId="0" fontId="5" fillId="0" borderId="0" xfId="1" applyFont="1" applyBorder="1" applyAlignment="1"/>
    <xf numFmtId="0" fontId="5" fillId="0" borderId="0" xfId="1" applyFont="1" applyBorder="1" applyAlignment="1">
      <alignment horizontal="right"/>
    </xf>
    <xf numFmtId="0" fontId="2" fillId="0" borderId="0" xfId="1" applyFont="1" applyBorder="1" applyAlignment="1">
      <alignment vertical="center"/>
    </xf>
    <xf numFmtId="0" fontId="25" fillId="0" borderId="0" xfId="1" applyFont="1" applyBorder="1" applyAlignment="1">
      <alignment horizontal="center" vertical="center"/>
    </xf>
    <xf numFmtId="0" fontId="5" fillId="2" borderId="0" xfId="0" applyFont="1" applyFill="1" applyBorder="1" applyAlignment="1">
      <alignment horizontal="right" vertical="center"/>
    </xf>
    <xf numFmtId="0" fontId="11" fillId="2" borderId="7" xfId="0" applyFont="1" applyFill="1" applyBorder="1" applyAlignment="1">
      <alignment horizontal="center" vertical="center"/>
    </xf>
    <xf numFmtId="0" fontId="5" fillId="2" borderId="6" xfId="0" applyFont="1" applyFill="1" applyBorder="1" applyAlignment="1">
      <alignment horizontal="center" vertical="center"/>
    </xf>
    <xf numFmtId="178" fontId="5" fillId="2" borderId="10" xfId="0"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38" fontId="5" fillId="0" borderId="0" xfId="2" applyFont="1" applyFill="1" applyBorder="1" applyAlignment="1">
      <alignment horizontal="right"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Border="1" applyAlignment="1">
      <alignment vertical="center"/>
    </xf>
    <xf numFmtId="0" fontId="2" fillId="0" borderId="0" xfId="1" applyFont="1" applyBorder="1" applyAlignment="1"/>
    <xf numFmtId="178" fontId="7" fillId="3" borderId="10" xfId="1" applyNumberFormat="1" applyFont="1" applyFill="1" applyBorder="1" applyAlignment="1">
      <alignment horizontal="right" vertical="center"/>
    </xf>
    <xf numFmtId="178" fontId="5" fillId="0" borderId="11" xfId="1" applyNumberFormat="1" applyFont="1" applyFill="1" applyBorder="1" applyAlignment="1">
      <alignment horizontal="right" vertical="center"/>
    </xf>
    <xf numFmtId="176" fontId="24" fillId="0" borderId="0" xfId="1" applyNumberFormat="1" applyFont="1" applyAlignment="1">
      <alignment horizontal="center" vertical="center"/>
    </xf>
    <xf numFmtId="178" fontId="24" fillId="0" borderId="0" xfId="1" applyNumberFormat="1" applyFont="1" applyAlignment="1">
      <alignment horizontal="center" vertical="center"/>
    </xf>
    <xf numFmtId="0" fontId="5" fillId="0" borderId="0" xfId="1" applyFont="1"/>
    <xf numFmtId="0" fontId="27" fillId="0" borderId="0" xfId="1" applyFont="1"/>
    <xf numFmtId="0" fontId="2" fillId="0" borderId="0" xfId="1" applyFont="1"/>
    <xf numFmtId="0" fontId="5" fillId="4" borderId="0" xfId="1" applyFont="1" applyFill="1" applyAlignment="1">
      <alignment vertical="center"/>
    </xf>
    <xf numFmtId="0" fontId="5" fillId="4" borderId="0" xfId="1" applyFont="1" applyFill="1"/>
    <xf numFmtId="0" fontId="5" fillId="0" borderId="1" xfId="1" applyFont="1" applyFill="1" applyBorder="1" applyAlignment="1">
      <alignment horizontal="centerContinuous"/>
    </xf>
    <xf numFmtId="0" fontId="5" fillId="0" borderId="0" xfId="1" applyFont="1" applyAlignment="1">
      <alignment shrinkToFit="1"/>
    </xf>
    <xf numFmtId="0" fontId="5" fillId="0" borderId="4" xfId="1" applyFont="1" applyFill="1" applyBorder="1" applyAlignment="1">
      <alignment shrinkToFit="1"/>
    </xf>
    <xf numFmtId="0" fontId="14" fillId="0" borderId="6"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47" xfId="1" applyFont="1" applyFill="1" applyBorder="1" applyAlignment="1">
      <alignment horizontal="center" vertical="center"/>
    </xf>
    <xf numFmtId="0" fontId="14" fillId="0" borderId="48" xfId="1" applyFont="1" applyFill="1" applyBorder="1" applyAlignment="1">
      <alignment horizontal="center" vertical="center"/>
    </xf>
    <xf numFmtId="0" fontId="27" fillId="0" borderId="0" xfId="1" applyFont="1" applyAlignment="1">
      <alignment shrinkToFit="1"/>
    </xf>
    <xf numFmtId="49" fontId="37" fillId="3" borderId="4" xfId="1" applyNumberFormat="1" applyFont="1" applyFill="1" applyBorder="1" applyAlignment="1">
      <alignment vertical="center"/>
    </xf>
    <xf numFmtId="38" fontId="37" fillId="3" borderId="45" xfId="2" applyFont="1" applyFill="1" applyBorder="1" applyAlignment="1">
      <alignment horizontal="right" vertical="center"/>
    </xf>
    <xf numFmtId="38" fontId="37" fillId="3" borderId="7" xfId="2" applyFont="1" applyFill="1" applyBorder="1" applyAlignment="1">
      <alignment horizontal="right" vertical="center"/>
    </xf>
    <xf numFmtId="38" fontId="37" fillId="3" borderId="47" xfId="2" applyFont="1" applyFill="1" applyBorder="1" applyAlignment="1">
      <alignment horizontal="right" vertical="center"/>
    </xf>
    <xf numFmtId="38" fontId="37" fillId="3" borderId="19" xfId="2" applyFont="1" applyFill="1" applyBorder="1" applyAlignment="1">
      <alignment horizontal="right" vertical="center"/>
    </xf>
    <xf numFmtId="0" fontId="27" fillId="0" borderId="0" xfId="1" applyFont="1" applyAlignment="1">
      <alignment vertical="center"/>
    </xf>
    <xf numFmtId="0" fontId="38" fillId="0" borderId="0" xfId="1" applyNumberFormat="1" applyFont="1" applyFill="1" applyBorder="1" applyAlignment="1" applyProtection="1">
      <alignment vertical="center"/>
    </xf>
    <xf numFmtId="0" fontId="5" fillId="0" borderId="0" xfId="1" applyNumberFormat="1" applyFont="1" applyFill="1" applyBorder="1" applyAlignment="1">
      <alignment vertical="center"/>
    </xf>
    <xf numFmtId="38" fontId="38" fillId="0" borderId="10" xfId="2" applyFont="1" applyFill="1" applyBorder="1" applyAlignment="1">
      <alignment horizontal="right" vertical="center"/>
    </xf>
    <xf numFmtId="38" fontId="38" fillId="0" borderId="11" xfId="2" applyFont="1" applyFill="1" applyBorder="1" applyAlignment="1">
      <alignment horizontal="right" vertical="center"/>
    </xf>
    <xf numFmtId="38" fontId="38" fillId="0" borderId="49" xfId="2" applyFont="1" applyFill="1" applyBorder="1" applyAlignment="1">
      <alignment horizontal="right" vertical="center"/>
    </xf>
    <xf numFmtId="38" fontId="38" fillId="0" borderId="0" xfId="2" applyFont="1" applyFill="1" applyBorder="1" applyAlignment="1">
      <alignment horizontal="right" vertical="center"/>
    </xf>
    <xf numFmtId="38" fontId="5" fillId="0" borderId="10" xfId="2" applyFont="1" applyFill="1" applyBorder="1" applyAlignment="1">
      <alignment horizontal="right" vertical="center"/>
    </xf>
    <xf numFmtId="38" fontId="5" fillId="0" borderId="11" xfId="2" applyFont="1" applyFill="1" applyBorder="1" applyAlignment="1">
      <alignment horizontal="right" vertical="center"/>
    </xf>
    <xf numFmtId="185" fontId="5" fillId="0" borderId="34" xfId="3" applyNumberFormat="1" applyFont="1" applyFill="1" applyBorder="1" applyAlignment="1">
      <alignment horizontal="right"/>
    </xf>
    <xf numFmtId="185" fontId="5" fillId="0" borderId="34" xfId="3" quotePrefix="1" applyNumberFormat="1" applyFont="1" applyFill="1" applyBorder="1" applyAlignment="1">
      <alignment horizontal="right"/>
    </xf>
    <xf numFmtId="185" fontId="5" fillId="0" borderId="0" xfId="3" quotePrefix="1" applyNumberFormat="1" applyFont="1" applyFill="1" applyBorder="1" applyAlignment="1">
      <alignment horizontal="right"/>
    </xf>
    <xf numFmtId="185" fontId="5" fillId="0" borderId="50" xfId="3" applyNumberFormat="1" applyFont="1" applyFill="1" applyBorder="1" applyAlignment="1">
      <alignment horizontal="right"/>
    </xf>
    <xf numFmtId="185" fontId="5" fillId="0" borderId="50" xfId="3" quotePrefix="1" applyNumberFormat="1" applyFont="1" applyFill="1" applyBorder="1" applyAlignment="1">
      <alignment horizontal="right"/>
    </xf>
    <xf numFmtId="185" fontId="5" fillId="0" borderId="51" xfId="3" quotePrefix="1" applyNumberFormat="1" applyFont="1" applyFill="1" applyBorder="1" applyAlignment="1">
      <alignment horizontal="right"/>
    </xf>
    <xf numFmtId="0" fontId="38" fillId="0" borderId="28" xfId="1" applyNumberFormat="1" applyFont="1" applyFill="1" applyBorder="1" applyAlignment="1">
      <alignment vertical="center"/>
    </xf>
    <xf numFmtId="38" fontId="38" fillId="0" borderId="26" xfId="2" applyFont="1" applyFill="1" applyBorder="1" applyAlignment="1">
      <alignment horizontal="right" vertical="center"/>
    </xf>
    <xf numFmtId="38" fontId="38" fillId="0" borderId="27" xfId="2" applyFont="1" applyFill="1" applyBorder="1" applyAlignment="1">
      <alignment horizontal="right" vertical="center"/>
    </xf>
    <xf numFmtId="38" fontId="38" fillId="0" borderId="34" xfId="2" applyFont="1" applyFill="1" applyBorder="1" applyAlignment="1">
      <alignment horizontal="right" vertical="center"/>
    </xf>
    <xf numFmtId="0" fontId="5" fillId="0" borderId="4" xfId="1" applyNumberFormat="1" applyFont="1" applyFill="1" applyBorder="1" applyAlignment="1">
      <alignment vertical="center"/>
    </xf>
    <xf numFmtId="38" fontId="5" fillId="0" borderId="52" xfId="2" applyFont="1" applyFill="1" applyBorder="1" applyAlignment="1">
      <alignment horizontal="right" vertical="center"/>
    </xf>
    <xf numFmtId="38" fontId="5" fillId="0" borderId="53" xfId="2" applyFont="1" applyFill="1" applyBorder="1" applyAlignment="1">
      <alignment horizontal="right" vertical="center"/>
    </xf>
    <xf numFmtId="185" fontId="5" fillId="0" borderId="19" xfId="3" quotePrefix="1" applyNumberFormat="1" applyFont="1" applyFill="1" applyBorder="1" applyAlignment="1">
      <alignment horizontal="right"/>
    </xf>
    <xf numFmtId="0" fontId="38" fillId="0" borderId="0" xfId="1" applyNumberFormat="1" applyFont="1" applyFill="1" applyBorder="1" applyAlignment="1">
      <alignment vertical="center"/>
    </xf>
    <xf numFmtId="185" fontId="5" fillId="0" borderId="0" xfId="3" applyNumberFormat="1" applyFont="1" applyFill="1" applyBorder="1" applyAlignment="1">
      <alignment horizontal="right"/>
    </xf>
    <xf numFmtId="0" fontId="38" fillId="0" borderId="0" xfId="1" applyFont="1" applyAlignment="1">
      <alignment vertical="center"/>
    </xf>
    <xf numFmtId="185" fontId="38" fillId="0" borderId="47" xfId="3" applyNumberFormat="1" applyFont="1" applyFill="1" applyBorder="1" applyAlignment="1">
      <alignment horizontal="right"/>
    </xf>
    <xf numFmtId="185" fontId="38" fillId="0" borderId="47" xfId="3" quotePrefix="1" applyNumberFormat="1" applyFont="1" applyFill="1" applyBorder="1" applyAlignment="1">
      <alignment horizontal="right"/>
    </xf>
    <xf numFmtId="185" fontId="38" fillId="0" borderId="54" xfId="3" quotePrefix="1" applyNumberFormat="1" applyFont="1" applyFill="1" applyBorder="1" applyAlignment="1">
      <alignment horizontal="right"/>
    </xf>
    <xf numFmtId="0" fontId="40" fillId="0" borderId="0" xfId="1" applyFont="1" applyAlignment="1">
      <alignment vertical="center"/>
    </xf>
    <xf numFmtId="0" fontId="38" fillId="0" borderId="38" xfId="1" applyNumberFormat="1" applyFont="1" applyFill="1" applyBorder="1" applyAlignment="1">
      <alignment vertical="center"/>
    </xf>
    <xf numFmtId="0" fontId="38" fillId="0" borderId="8" xfId="1" applyNumberFormat="1" applyFont="1" applyFill="1" applyBorder="1" applyAlignment="1">
      <alignment vertical="center"/>
    </xf>
    <xf numFmtId="38" fontId="38" fillId="0" borderId="47" xfId="2" applyFont="1" applyFill="1" applyBorder="1" applyAlignment="1">
      <alignment horizontal="right" vertical="center"/>
    </xf>
    <xf numFmtId="38" fontId="38" fillId="0" borderId="55" xfId="2" applyFont="1" applyFill="1" applyBorder="1" applyAlignment="1">
      <alignment horizontal="right" vertical="center"/>
    </xf>
    <xf numFmtId="185" fontId="38" fillId="0" borderId="55" xfId="3" quotePrefix="1" applyNumberFormat="1" applyFont="1" applyFill="1" applyBorder="1" applyAlignment="1">
      <alignment horizontal="right"/>
    </xf>
    <xf numFmtId="0" fontId="38" fillId="0" borderId="6" xfId="1" applyNumberFormat="1" applyFont="1" applyFill="1" applyBorder="1" applyAlignment="1">
      <alignment vertical="center"/>
    </xf>
    <xf numFmtId="185" fontId="38" fillId="0" borderId="55" xfId="3" applyNumberFormat="1" applyFont="1" applyFill="1" applyBorder="1" applyAlignment="1">
      <alignment horizontal="right"/>
    </xf>
    <xf numFmtId="0" fontId="38" fillId="0" borderId="39" xfId="1" applyNumberFormat="1" applyFont="1" applyFill="1" applyBorder="1" applyAlignment="1">
      <alignment vertical="center"/>
    </xf>
    <xf numFmtId="38" fontId="38" fillId="0" borderId="29" xfId="2" applyFont="1" applyFill="1" applyBorder="1" applyAlignment="1">
      <alignment horizontal="right" vertical="center"/>
    </xf>
    <xf numFmtId="0" fontId="5" fillId="0" borderId="42" xfId="1" applyNumberFormat="1" applyFont="1" applyFill="1" applyBorder="1" applyAlignment="1">
      <alignment vertical="center"/>
    </xf>
    <xf numFmtId="38" fontId="5" fillId="0" borderId="42" xfId="2" applyFont="1" applyFill="1" applyBorder="1" applyAlignment="1">
      <alignment horizontal="right" vertical="center"/>
    </xf>
    <xf numFmtId="0" fontId="5" fillId="0" borderId="56" xfId="1" applyNumberFormat="1" applyFont="1" applyFill="1" applyBorder="1" applyAlignment="1">
      <alignment vertical="center"/>
    </xf>
    <xf numFmtId="38" fontId="5" fillId="0" borderId="57" xfId="2" applyFont="1" applyFill="1" applyBorder="1" applyAlignment="1">
      <alignment horizontal="right" vertical="center"/>
    </xf>
    <xf numFmtId="38" fontId="5" fillId="0" borderId="19" xfId="2" applyFont="1" applyFill="1" applyBorder="1" applyAlignment="1">
      <alignment horizontal="right" vertical="center"/>
    </xf>
    <xf numFmtId="38" fontId="38" fillId="0" borderId="9" xfId="2" applyFont="1" applyFill="1" applyBorder="1" applyAlignment="1">
      <alignment horizontal="right" vertical="center"/>
    </xf>
    <xf numFmtId="185" fontId="5" fillId="0" borderId="19" xfId="3" applyNumberFormat="1" applyFont="1" applyFill="1" applyBorder="1" applyAlignment="1">
      <alignment horizontal="right" shrinkToFit="1"/>
    </xf>
    <xf numFmtId="38" fontId="38" fillId="0" borderId="58" xfId="2" applyFont="1" applyFill="1" applyBorder="1" applyAlignment="1">
      <alignment horizontal="right" vertical="center"/>
    </xf>
    <xf numFmtId="38" fontId="5" fillId="0" borderId="34" xfId="2" applyFont="1" applyFill="1" applyBorder="1" applyAlignment="1">
      <alignment horizontal="right" vertical="center"/>
    </xf>
    <xf numFmtId="38" fontId="5" fillId="0" borderId="50" xfId="2" applyFont="1" applyFill="1" applyBorder="1" applyAlignment="1">
      <alignment horizontal="right" vertical="center"/>
    </xf>
    <xf numFmtId="0" fontId="5" fillId="0" borderId="12" xfId="1" applyNumberFormat="1" applyFont="1" applyFill="1" applyBorder="1" applyAlignment="1">
      <alignment vertical="center"/>
    </xf>
    <xf numFmtId="38" fontId="5" fillId="0" borderId="24" xfId="2" applyFont="1" applyFill="1" applyBorder="1" applyAlignment="1">
      <alignment horizontal="right" vertical="center"/>
    </xf>
    <xf numFmtId="38" fontId="5" fillId="0" borderId="20" xfId="2" applyFont="1" applyFill="1" applyBorder="1" applyAlignment="1">
      <alignment horizontal="right" vertical="center"/>
    </xf>
    <xf numFmtId="185" fontId="5" fillId="0" borderId="24" xfId="3" applyNumberFormat="1" applyFont="1" applyFill="1" applyBorder="1" applyAlignment="1">
      <alignment horizontal="right"/>
    </xf>
    <xf numFmtId="185" fontId="5" fillId="0" borderId="24" xfId="3" quotePrefix="1" applyNumberFormat="1" applyFont="1" applyFill="1" applyBorder="1" applyAlignment="1">
      <alignment horizontal="right"/>
    </xf>
    <xf numFmtId="185" fontId="5" fillId="0" borderId="20" xfId="3" quotePrefix="1" applyNumberFormat="1" applyFont="1" applyFill="1" applyBorder="1" applyAlignment="1">
      <alignment horizontal="right"/>
    </xf>
    <xf numFmtId="0" fontId="5" fillId="0" borderId="0" xfId="1" applyFont="1" applyBorder="1" applyAlignment="1">
      <alignment horizontal="centerContinuous" shrinkToFit="1"/>
    </xf>
    <xf numFmtId="0" fontId="5" fillId="0" borderId="0" xfId="1" applyFont="1" applyBorder="1" applyAlignment="1">
      <alignment horizontal="right" vertical="top"/>
    </xf>
    <xf numFmtId="0" fontId="5" fillId="0" borderId="9"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38" fontId="37" fillId="3" borderId="59" xfId="2" applyFont="1" applyFill="1" applyBorder="1" applyAlignment="1">
      <alignment horizontal="right" vertical="center" shrinkToFit="1"/>
    </xf>
    <xf numFmtId="38" fontId="37" fillId="3" borderId="54" xfId="2" applyFont="1" applyFill="1" applyBorder="1" applyAlignment="1">
      <alignment horizontal="right" vertical="center" shrinkToFit="1"/>
    </xf>
    <xf numFmtId="0" fontId="43" fillId="0" borderId="0" xfId="1" applyFont="1" applyAlignment="1">
      <alignment vertical="center" shrinkToFit="1"/>
    </xf>
    <xf numFmtId="38" fontId="38" fillId="0" borderId="0" xfId="2" applyFont="1" applyFill="1" applyBorder="1" applyAlignment="1">
      <alignment horizontal="right" vertical="center" shrinkToFit="1"/>
    </xf>
    <xf numFmtId="38" fontId="38" fillId="0" borderId="34" xfId="2" applyFont="1" applyFill="1" applyBorder="1" applyAlignment="1">
      <alignment horizontal="right" vertical="center" shrinkToFit="1"/>
    </xf>
    <xf numFmtId="38" fontId="38" fillId="0" borderId="35" xfId="2" applyFont="1" applyFill="1" applyBorder="1" applyAlignment="1">
      <alignment horizontal="right" vertical="center" shrinkToFit="1"/>
    </xf>
    <xf numFmtId="185" fontId="5" fillId="0" borderId="0" xfId="3" quotePrefix="1" applyNumberFormat="1" applyFont="1" applyFill="1" applyBorder="1" applyAlignment="1">
      <alignment horizontal="right" shrinkToFit="1"/>
    </xf>
    <xf numFmtId="185" fontId="5" fillId="0" borderId="34" xfId="3" quotePrefix="1" applyNumberFormat="1" applyFont="1" applyFill="1" applyBorder="1" applyAlignment="1">
      <alignment horizontal="right" shrinkToFit="1"/>
    </xf>
    <xf numFmtId="185" fontId="5" fillId="0" borderId="35" xfId="3" quotePrefix="1" applyNumberFormat="1" applyFont="1" applyFill="1" applyBorder="1" applyAlignment="1">
      <alignment horizontal="right" shrinkToFit="1"/>
    </xf>
    <xf numFmtId="185" fontId="5" fillId="0" borderId="34" xfId="3" applyNumberFormat="1" applyFont="1" applyFill="1" applyBorder="1" applyAlignment="1">
      <alignment horizontal="right" shrinkToFit="1"/>
    </xf>
    <xf numFmtId="185" fontId="5" fillId="0" borderId="19" xfId="3" quotePrefix="1" applyNumberFormat="1" applyFont="1" applyFill="1" applyBorder="1" applyAlignment="1">
      <alignment horizontal="right" shrinkToFit="1"/>
    </xf>
    <xf numFmtId="185" fontId="5" fillId="0" borderId="50" xfId="3" quotePrefix="1" applyNumberFormat="1" applyFont="1" applyFill="1" applyBorder="1" applyAlignment="1">
      <alignment horizontal="right" shrinkToFit="1"/>
    </xf>
    <xf numFmtId="185" fontId="5" fillId="0" borderId="51" xfId="3" quotePrefix="1" applyNumberFormat="1" applyFont="1" applyFill="1" applyBorder="1" applyAlignment="1">
      <alignment horizontal="right" shrinkToFit="1"/>
    </xf>
    <xf numFmtId="185" fontId="5" fillId="0" borderId="50" xfId="3" applyNumberFormat="1" applyFont="1" applyFill="1" applyBorder="1" applyAlignment="1">
      <alignment horizontal="right" shrinkToFit="1"/>
    </xf>
    <xf numFmtId="185" fontId="38" fillId="0" borderId="19" xfId="3" quotePrefix="1" applyNumberFormat="1" applyFont="1" applyFill="1" applyBorder="1" applyAlignment="1">
      <alignment horizontal="right" shrinkToFit="1"/>
    </xf>
    <xf numFmtId="185" fontId="38" fillId="0" borderId="50" xfId="3" quotePrefix="1" applyNumberFormat="1" applyFont="1" applyFill="1" applyBorder="1" applyAlignment="1">
      <alignment horizontal="right" shrinkToFit="1"/>
    </xf>
    <xf numFmtId="185" fontId="38" fillId="0" borderId="51" xfId="3" quotePrefix="1" applyNumberFormat="1" applyFont="1" applyFill="1" applyBorder="1" applyAlignment="1">
      <alignment horizontal="right" shrinkToFit="1"/>
    </xf>
    <xf numFmtId="0" fontId="44" fillId="0" borderId="0" xfId="1" applyFont="1" applyAlignment="1">
      <alignment vertical="center" shrinkToFit="1"/>
    </xf>
    <xf numFmtId="185" fontId="5" fillId="0" borderId="57" xfId="3" quotePrefix="1" applyNumberFormat="1" applyFont="1" applyFill="1" applyBorder="1" applyAlignment="1">
      <alignment horizontal="right" shrinkToFit="1"/>
    </xf>
    <xf numFmtId="185" fontId="38" fillId="0" borderId="59" xfId="3" quotePrefix="1" applyNumberFormat="1" applyFont="1" applyFill="1" applyBorder="1" applyAlignment="1">
      <alignment horizontal="right" shrinkToFit="1"/>
    </xf>
    <xf numFmtId="185" fontId="38" fillId="0" borderId="47" xfId="3" quotePrefix="1" applyNumberFormat="1" applyFont="1" applyFill="1" applyBorder="1" applyAlignment="1">
      <alignment horizontal="right" shrinkToFit="1"/>
    </xf>
    <xf numFmtId="185" fontId="38" fillId="0" borderId="55" xfId="3" quotePrefix="1" applyNumberFormat="1" applyFont="1" applyFill="1" applyBorder="1" applyAlignment="1">
      <alignment horizontal="right" shrinkToFit="1"/>
    </xf>
    <xf numFmtId="185" fontId="38" fillId="0" borderId="47" xfId="3" applyNumberFormat="1" applyFont="1" applyFill="1" applyBorder="1" applyAlignment="1">
      <alignment horizontal="right" shrinkToFit="1"/>
    </xf>
    <xf numFmtId="185" fontId="38" fillId="0" borderId="59" xfId="3" applyNumberFormat="1" applyFont="1" applyFill="1" applyBorder="1" applyAlignment="1">
      <alignment horizontal="right" shrinkToFit="1"/>
    </xf>
    <xf numFmtId="185" fontId="38" fillId="0" borderId="55" xfId="3" applyNumberFormat="1" applyFont="1" applyFill="1" applyBorder="1" applyAlignment="1">
      <alignment horizontal="right" shrinkToFit="1"/>
    </xf>
    <xf numFmtId="185" fontId="5" fillId="0" borderId="20" xfId="3" quotePrefix="1" applyNumberFormat="1" applyFont="1" applyFill="1" applyBorder="1" applyAlignment="1">
      <alignment horizontal="right" shrinkToFit="1"/>
    </xf>
    <xf numFmtId="185" fontId="5" fillId="0" borderId="24" xfId="3" quotePrefix="1" applyNumberFormat="1" applyFont="1" applyFill="1" applyBorder="1" applyAlignment="1">
      <alignment horizontal="right" shrinkToFit="1"/>
    </xf>
    <xf numFmtId="185" fontId="5" fillId="0" borderId="24" xfId="3" applyNumberFormat="1" applyFont="1" applyFill="1" applyBorder="1" applyAlignment="1">
      <alignment horizontal="right" shrinkToFit="1"/>
    </xf>
    <xf numFmtId="185" fontId="5" fillId="0" borderId="25" xfId="3" quotePrefix="1" applyNumberFormat="1" applyFont="1" applyFill="1" applyBorder="1" applyAlignment="1">
      <alignment horizontal="right" shrinkToFit="1"/>
    </xf>
    <xf numFmtId="0" fontId="45" fillId="0" borderId="0" xfId="1" applyFont="1"/>
    <xf numFmtId="0" fontId="5" fillId="0" borderId="0" xfId="1" applyNumberFormat="1" applyFont="1" applyBorder="1"/>
    <xf numFmtId="38" fontId="5" fillId="0" borderId="0" xfId="2" applyFont="1" applyBorder="1" applyAlignment="1">
      <alignment horizontal="right"/>
    </xf>
    <xf numFmtId="0" fontId="5" fillId="0" borderId="0" xfId="1" applyFont="1" applyBorder="1"/>
    <xf numFmtId="0" fontId="45" fillId="0" borderId="0" xfId="1" applyNumberFormat="1" applyFont="1" applyBorder="1"/>
    <xf numFmtId="38" fontId="45" fillId="0" borderId="0" xfId="2" applyFont="1" applyBorder="1" applyAlignment="1">
      <alignment horizontal="right"/>
    </xf>
    <xf numFmtId="0" fontId="45" fillId="0" borderId="0" xfId="1" applyFont="1" applyBorder="1"/>
    <xf numFmtId="0" fontId="46" fillId="0" borderId="0" xfId="1" applyFont="1"/>
    <xf numFmtId="0" fontId="14" fillId="0" borderId="0" xfId="1" applyFont="1"/>
    <xf numFmtId="0" fontId="14" fillId="0" borderId="4" xfId="1" applyFont="1" applyFill="1" applyBorder="1" applyAlignment="1">
      <alignment shrinkToFit="1"/>
    </xf>
    <xf numFmtId="0" fontId="14" fillId="0" borderId="26" xfId="1" applyFont="1" applyFill="1" applyBorder="1" applyAlignment="1">
      <alignment horizontal="center" vertical="center"/>
    </xf>
    <xf numFmtId="0" fontId="14" fillId="0" borderId="27" xfId="1" applyFont="1" applyFill="1" applyBorder="1" applyAlignment="1">
      <alignment horizontal="center" vertical="center"/>
    </xf>
    <xf numFmtId="0" fontId="14" fillId="0" borderId="49" xfId="1" applyFont="1" applyFill="1" applyBorder="1" applyAlignment="1">
      <alignment horizontal="center" vertical="center"/>
    </xf>
    <xf numFmtId="0" fontId="14" fillId="0" borderId="60" xfId="1" applyFont="1" applyFill="1" applyBorder="1" applyAlignment="1">
      <alignment horizontal="center" vertical="center"/>
    </xf>
    <xf numFmtId="0" fontId="14" fillId="0" borderId="0" xfId="1" applyFont="1" applyBorder="1"/>
    <xf numFmtId="0" fontId="47" fillId="0" borderId="0" xfId="1" applyFont="1"/>
    <xf numFmtId="38" fontId="38" fillId="0" borderId="61" xfId="2" applyFont="1" applyFill="1" applyBorder="1" applyAlignment="1">
      <alignment horizontal="right" vertical="center"/>
    </xf>
    <xf numFmtId="38" fontId="38" fillId="0" borderId="62" xfId="2" applyFont="1" applyFill="1" applyBorder="1" applyAlignment="1">
      <alignment horizontal="right" vertical="center"/>
    </xf>
    <xf numFmtId="0" fontId="5" fillId="0" borderId="0" xfId="1" applyFont="1" applyBorder="1" applyAlignment="1">
      <alignment vertical="center"/>
    </xf>
    <xf numFmtId="38" fontId="5" fillId="0" borderId="63" xfId="2" applyFont="1" applyFill="1" applyBorder="1" applyAlignment="1">
      <alignment horizontal="right" vertical="center"/>
    </xf>
    <xf numFmtId="38" fontId="5" fillId="0" borderId="64" xfId="2" applyFont="1" applyFill="1" applyBorder="1" applyAlignment="1">
      <alignment horizontal="right" vertical="center"/>
    </xf>
    <xf numFmtId="185" fontId="5" fillId="0" borderId="51" xfId="3" applyNumberFormat="1" applyFont="1" applyFill="1" applyBorder="1" applyAlignment="1">
      <alignment horizontal="right"/>
    </xf>
    <xf numFmtId="0" fontId="5" fillId="0" borderId="0" xfId="1" applyNumberFormat="1" applyFont="1" applyFill="1" applyAlignment="1">
      <alignment vertical="center"/>
    </xf>
    <xf numFmtId="0" fontId="38" fillId="0" borderId="0" xfId="1" applyFont="1" applyBorder="1" applyAlignment="1">
      <alignment vertical="center"/>
    </xf>
    <xf numFmtId="38" fontId="38" fillId="0" borderId="50" xfId="2" applyFont="1" applyFill="1" applyBorder="1" applyAlignment="1">
      <alignment horizontal="right" vertical="center"/>
    </xf>
    <xf numFmtId="38" fontId="38" fillId="0" borderId="51" xfId="2" applyFont="1" applyFill="1" applyBorder="1" applyAlignment="1">
      <alignment horizontal="right" vertical="center"/>
    </xf>
    <xf numFmtId="0" fontId="38" fillId="0" borderId="65" xfId="1" applyNumberFormat="1" applyFont="1" applyFill="1" applyBorder="1" applyAlignment="1">
      <alignment vertical="center"/>
    </xf>
    <xf numFmtId="0" fontId="38" fillId="0" borderId="66" xfId="1" applyNumberFormat="1" applyFont="1" applyFill="1" applyBorder="1" applyAlignment="1">
      <alignment vertical="center"/>
    </xf>
    <xf numFmtId="38" fontId="38" fillId="0" borderId="67" xfId="2" applyFont="1" applyFill="1" applyBorder="1" applyAlignment="1">
      <alignment horizontal="right" vertical="center"/>
    </xf>
    <xf numFmtId="38" fontId="38" fillId="0" borderId="68" xfId="2" applyFont="1" applyFill="1" applyBorder="1" applyAlignment="1">
      <alignment horizontal="right" vertical="center"/>
    </xf>
    <xf numFmtId="185" fontId="38" fillId="0" borderId="67" xfId="3" applyNumberFormat="1" applyFont="1" applyFill="1" applyBorder="1" applyAlignment="1">
      <alignment horizontal="right"/>
    </xf>
    <xf numFmtId="185" fontId="38" fillId="0" borderId="68" xfId="3" applyNumberFormat="1" applyFont="1" applyFill="1" applyBorder="1" applyAlignment="1">
      <alignment horizontal="right"/>
    </xf>
    <xf numFmtId="0" fontId="5" fillId="0" borderId="0" xfId="1" applyFont="1" applyFill="1"/>
    <xf numFmtId="0" fontId="5" fillId="0" borderId="0" xfId="1" applyFont="1" applyFill="1" applyBorder="1"/>
    <xf numFmtId="0" fontId="5" fillId="0" borderId="0" xfId="1" applyFont="1" applyFill="1" applyAlignment="1">
      <alignment horizontal="right" vertical="top"/>
    </xf>
    <xf numFmtId="0" fontId="5" fillId="0" borderId="5" xfId="1" applyFont="1" applyFill="1" applyBorder="1" applyAlignment="1">
      <alignment horizontal="center" vertical="center" shrinkToFit="1"/>
    </xf>
    <xf numFmtId="38" fontId="38" fillId="0" borderId="28" xfId="2" applyFont="1" applyFill="1" applyBorder="1" applyAlignment="1">
      <alignment horizontal="right" vertical="center"/>
    </xf>
    <xf numFmtId="38" fontId="38" fillId="0" borderId="69" xfId="2" applyFont="1" applyFill="1" applyBorder="1" applyAlignment="1">
      <alignment horizontal="right" vertical="center"/>
    </xf>
    <xf numFmtId="185" fontId="5" fillId="0" borderId="35" xfId="3" applyNumberFormat="1" applyFont="1" applyFill="1" applyBorder="1" applyAlignment="1">
      <alignment horizontal="right"/>
    </xf>
    <xf numFmtId="185" fontId="5" fillId="0" borderId="35" xfId="3" quotePrefix="1" applyNumberFormat="1" applyFont="1" applyFill="1" applyBorder="1" applyAlignment="1">
      <alignment horizontal="right"/>
    </xf>
    <xf numFmtId="185" fontId="5" fillId="0" borderId="57" xfId="3" quotePrefix="1" applyNumberFormat="1" applyFont="1" applyFill="1" applyBorder="1" applyAlignment="1">
      <alignment horizontal="right"/>
    </xf>
    <xf numFmtId="185" fontId="38" fillId="0" borderId="59" xfId="3" quotePrefix="1" applyNumberFormat="1" applyFont="1" applyFill="1" applyBorder="1" applyAlignment="1">
      <alignment horizontal="right"/>
    </xf>
    <xf numFmtId="185" fontId="38" fillId="0" borderId="57" xfId="3" quotePrefix="1" applyNumberFormat="1" applyFont="1" applyFill="1" applyBorder="1" applyAlignment="1">
      <alignment horizontal="right"/>
    </xf>
    <xf numFmtId="185" fontId="38" fillId="0" borderId="50" xfId="3" quotePrefix="1" applyNumberFormat="1" applyFont="1" applyFill="1" applyBorder="1" applyAlignment="1">
      <alignment horizontal="right"/>
    </xf>
    <xf numFmtId="185" fontId="38" fillId="0" borderId="51" xfId="3" quotePrefix="1" applyNumberFormat="1" applyFont="1" applyFill="1" applyBorder="1" applyAlignment="1">
      <alignment horizontal="right"/>
    </xf>
    <xf numFmtId="38" fontId="38" fillId="0" borderId="49" xfId="2" applyFont="1" applyFill="1" applyBorder="1" applyAlignment="1">
      <alignment horizontal="right" vertical="center" shrinkToFit="1"/>
    </xf>
    <xf numFmtId="185" fontId="38" fillId="0" borderId="50" xfId="3" applyNumberFormat="1" applyFont="1" applyFill="1" applyBorder="1" applyAlignment="1">
      <alignment horizontal="right"/>
    </xf>
    <xf numFmtId="185" fontId="38" fillId="0" borderId="51" xfId="3" applyNumberFormat="1" applyFont="1" applyFill="1" applyBorder="1" applyAlignment="1">
      <alignment horizontal="right"/>
    </xf>
    <xf numFmtId="185" fontId="38" fillId="0" borderId="70" xfId="3" quotePrefix="1" applyNumberFormat="1" applyFont="1" applyFill="1" applyBorder="1" applyAlignment="1">
      <alignment horizontal="right"/>
    </xf>
    <xf numFmtId="185" fontId="38" fillId="0" borderId="67" xfId="3" quotePrefix="1" applyNumberFormat="1" applyFont="1" applyFill="1" applyBorder="1" applyAlignment="1">
      <alignment horizontal="right"/>
    </xf>
    <xf numFmtId="185" fontId="38" fillId="0" borderId="68" xfId="3" quotePrefix="1" applyNumberFormat="1" applyFont="1" applyFill="1" applyBorder="1" applyAlignment="1">
      <alignment horizontal="right"/>
    </xf>
    <xf numFmtId="0" fontId="9" fillId="0" borderId="0" xfId="1" applyFont="1" applyAlignment="1">
      <alignment horizontal="left" vertical="center"/>
    </xf>
    <xf numFmtId="0" fontId="8" fillId="0" borderId="0" xfId="1" applyFont="1" applyBorder="1" applyAlignment="1">
      <alignment horizontal="right" vertical="top"/>
    </xf>
    <xf numFmtId="0" fontId="5" fillId="0" borderId="0" xfId="1" applyFont="1" applyBorder="1" applyAlignment="1">
      <alignment vertical="top"/>
    </xf>
    <xf numFmtId="0" fontId="5" fillId="0" borderId="2"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27" xfId="1" applyFont="1" applyFill="1" applyBorder="1" applyAlignment="1">
      <alignment horizontal="center" vertical="center" textRotation="255"/>
    </xf>
    <xf numFmtId="0" fontId="5" fillId="0" borderId="29" xfId="1" applyFont="1" applyFill="1" applyBorder="1" applyAlignment="1">
      <alignment horizontal="distributed" vertical="center"/>
    </xf>
    <xf numFmtId="176" fontId="5" fillId="0" borderId="27" xfId="1" applyNumberFormat="1" applyFont="1" applyFill="1" applyBorder="1" applyAlignment="1">
      <alignment horizontal="right" vertical="center" indent="2"/>
    </xf>
    <xf numFmtId="176" fontId="8" fillId="0" borderId="27" xfId="1" applyNumberFormat="1" applyFont="1" applyFill="1" applyBorder="1" applyAlignment="1">
      <alignment horizontal="right" vertical="center" indent="2"/>
    </xf>
    <xf numFmtId="176" fontId="21" fillId="3" borderId="27" xfId="1" applyNumberFormat="1" applyFont="1" applyFill="1" applyBorder="1" applyAlignment="1">
      <alignment horizontal="right" vertical="center" indent="2"/>
    </xf>
    <xf numFmtId="176" fontId="8" fillId="0" borderId="27" xfId="1" applyNumberFormat="1" applyFont="1" applyFill="1" applyBorder="1" applyAlignment="1">
      <alignment horizontal="right" vertical="center"/>
    </xf>
    <xf numFmtId="0" fontId="8" fillId="0" borderId="28" xfId="1" applyFont="1" applyFill="1" applyBorder="1" applyAlignment="1">
      <alignment horizontal="center" vertical="center"/>
    </xf>
    <xf numFmtId="0" fontId="5" fillId="0" borderId="11" xfId="1" applyFont="1" applyFill="1" applyBorder="1" applyAlignment="1">
      <alignment horizontal="center" vertical="center" textRotation="255"/>
    </xf>
    <xf numFmtId="176" fontId="5" fillId="0" borderId="11" xfId="1" applyNumberFormat="1" applyFont="1" applyFill="1" applyBorder="1" applyAlignment="1">
      <alignment horizontal="right" vertical="center" indent="2"/>
    </xf>
    <xf numFmtId="176" fontId="8" fillId="0" borderId="11" xfId="1" applyNumberFormat="1" applyFont="1" applyFill="1" applyBorder="1" applyAlignment="1">
      <alignment horizontal="right" vertical="center" indent="2"/>
    </xf>
    <xf numFmtId="176" fontId="21" fillId="3" borderId="11" xfId="1" applyNumberFormat="1" applyFont="1" applyFill="1" applyBorder="1" applyAlignment="1">
      <alignment horizontal="right" vertical="center" indent="2"/>
    </xf>
    <xf numFmtId="176" fontId="8" fillId="0" borderId="11" xfId="1" applyNumberFormat="1" applyFont="1" applyFill="1" applyBorder="1" applyAlignment="1">
      <alignment horizontal="right" vertical="center"/>
    </xf>
    <xf numFmtId="0" fontId="8" fillId="0" borderId="0" xfId="1" applyFont="1" applyFill="1" applyBorder="1" applyAlignment="1">
      <alignment horizontal="center" vertical="center"/>
    </xf>
    <xf numFmtId="0" fontId="5" fillId="0" borderId="7" xfId="1" applyFont="1" applyFill="1" applyBorder="1" applyAlignment="1">
      <alignment horizontal="center" vertical="center" textRotation="255"/>
    </xf>
    <xf numFmtId="0" fontId="5" fillId="0" borderId="4" xfId="1" applyFont="1" applyFill="1" applyBorder="1" applyAlignment="1">
      <alignment horizontal="distributed" vertical="center"/>
    </xf>
    <xf numFmtId="0" fontId="5" fillId="0" borderId="5" xfId="1" applyFont="1" applyFill="1" applyBorder="1" applyAlignment="1">
      <alignment horizontal="distributed" vertical="center"/>
    </xf>
    <xf numFmtId="176" fontId="5" fillId="0" borderId="7" xfId="1" applyNumberFormat="1" applyFont="1" applyFill="1" applyBorder="1" applyAlignment="1">
      <alignment horizontal="right" vertical="center" indent="2"/>
    </xf>
    <xf numFmtId="176" fontId="8" fillId="0" borderId="7" xfId="1" applyNumberFormat="1" applyFont="1" applyFill="1" applyBorder="1" applyAlignment="1">
      <alignment horizontal="right" vertical="center" indent="2"/>
    </xf>
    <xf numFmtId="176" fontId="21" fillId="3" borderId="7" xfId="1" applyNumberFormat="1" applyFont="1" applyFill="1" applyBorder="1" applyAlignment="1">
      <alignment horizontal="right" vertical="center" indent="2"/>
    </xf>
    <xf numFmtId="176" fontId="8" fillId="0" borderId="7" xfId="1" applyNumberFormat="1" applyFont="1" applyFill="1" applyBorder="1" applyAlignment="1">
      <alignment horizontal="right" vertical="center"/>
    </xf>
    <xf numFmtId="0" fontId="8" fillId="0" borderId="4" xfId="1" applyFont="1" applyFill="1" applyBorder="1" applyAlignment="1">
      <alignment horizontal="center" vertical="center"/>
    </xf>
    <xf numFmtId="0" fontId="5" fillId="0" borderId="27" xfId="1" applyFont="1" applyFill="1" applyBorder="1" applyAlignment="1">
      <alignment horizontal="center" vertical="center" textRotation="255" wrapText="1"/>
    </xf>
    <xf numFmtId="0" fontId="5" fillId="0" borderId="11" xfId="1" applyFont="1" applyFill="1" applyBorder="1" applyAlignment="1">
      <alignment horizontal="center" vertical="center" textRotation="255" wrapText="1"/>
    </xf>
    <xf numFmtId="0" fontId="5" fillId="0" borderId="7" xfId="1" applyFont="1" applyFill="1" applyBorder="1" applyAlignment="1">
      <alignment horizontal="center" vertical="center" textRotation="255" wrapText="1"/>
    </xf>
    <xf numFmtId="0" fontId="5" fillId="0" borderId="15" xfId="1" applyFont="1" applyFill="1" applyBorder="1" applyAlignment="1">
      <alignment horizontal="center" vertical="center" textRotation="255" wrapText="1"/>
    </xf>
    <xf numFmtId="0" fontId="5" fillId="0" borderId="12" xfId="1" applyFont="1" applyFill="1" applyBorder="1" applyAlignment="1">
      <alignment horizontal="distributed" vertical="center"/>
    </xf>
    <xf numFmtId="0" fontId="5" fillId="0" borderId="13" xfId="1" applyFont="1" applyFill="1" applyBorder="1" applyAlignment="1">
      <alignment horizontal="distributed" vertical="center"/>
    </xf>
    <xf numFmtId="176" fontId="5" fillId="0" borderId="15" xfId="1" applyNumberFormat="1" applyFont="1" applyFill="1" applyBorder="1" applyAlignment="1">
      <alignment horizontal="right" vertical="center" indent="2"/>
    </xf>
    <xf numFmtId="176" fontId="8" fillId="0" borderId="15" xfId="1" applyNumberFormat="1" applyFont="1" applyFill="1" applyBorder="1" applyAlignment="1">
      <alignment horizontal="right" vertical="center" indent="2"/>
    </xf>
    <xf numFmtId="176" fontId="21" fillId="3" borderId="15" xfId="1" applyNumberFormat="1" applyFont="1" applyFill="1" applyBorder="1" applyAlignment="1">
      <alignment horizontal="right" vertical="center" indent="2"/>
    </xf>
    <xf numFmtId="176" fontId="8" fillId="0" borderId="15" xfId="1" applyNumberFormat="1" applyFont="1" applyFill="1" applyBorder="1" applyAlignment="1">
      <alignment horizontal="right" vertical="center"/>
    </xf>
    <xf numFmtId="0" fontId="8" fillId="0" borderId="12" xfId="1" applyFont="1" applyFill="1" applyBorder="1" applyAlignment="1">
      <alignment horizontal="center" vertical="center"/>
    </xf>
    <xf numFmtId="0" fontId="36" fillId="0" borderId="0" xfId="1" applyFont="1" applyAlignment="1">
      <alignment horizontal="left" vertical="center"/>
    </xf>
    <xf numFmtId="0" fontId="49" fillId="0" borderId="0" xfId="1" applyFont="1" applyAlignment="1">
      <alignment horizontal="center" vertical="center"/>
    </xf>
    <xf numFmtId="0" fontId="9" fillId="0" borderId="0" xfId="1" applyFont="1" applyFill="1" applyBorder="1" applyAlignment="1">
      <alignment horizontal="center" vertical="center"/>
    </xf>
    <xf numFmtId="0" fontId="9" fillId="0" borderId="0" xfId="1" applyFont="1" applyFill="1" applyBorder="1" applyAlignment="1">
      <alignment vertical="center"/>
    </xf>
    <xf numFmtId="0" fontId="9" fillId="0" borderId="11" xfId="1" applyFont="1" applyFill="1" applyBorder="1" applyAlignment="1">
      <alignment horizontal="center" vertical="center"/>
    </xf>
    <xf numFmtId="0" fontId="9" fillId="0" borderId="10" xfId="1" applyFont="1" applyFill="1" applyBorder="1" applyAlignment="1">
      <alignment horizontal="center" vertical="center"/>
    </xf>
    <xf numFmtId="178" fontId="8" fillId="0" borderId="10" xfId="1" applyNumberFormat="1" applyFont="1" applyFill="1" applyBorder="1" applyAlignment="1">
      <alignment horizontal="right" vertical="center"/>
    </xf>
    <xf numFmtId="176" fontId="8" fillId="0" borderId="0" xfId="1" applyNumberFormat="1" applyFont="1" applyFill="1" applyBorder="1" applyAlignment="1">
      <alignment vertical="center"/>
    </xf>
    <xf numFmtId="178" fontId="8" fillId="0" borderId="11" xfId="1" applyNumberFormat="1" applyFont="1" applyFill="1" applyBorder="1" applyAlignment="1">
      <alignment vertical="center"/>
    </xf>
    <xf numFmtId="0" fontId="8" fillId="0" borderId="0" xfId="1" applyFont="1" applyFill="1" applyAlignment="1">
      <alignment vertical="center"/>
    </xf>
    <xf numFmtId="49" fontId="8" fillId="0" borderId="0" xfId="1" applyNumberFormat="1" applyFont="1" applyFill="1" applyBorder="1" applyAlignment="1">
      <alignment horizontal="right" vertical="center"/>
    </xf>
    <xf numFmtId="0" fontId="8" fillId="0" borderId="0" xfId="1" applyNumberFormat="1" applyFont="1" applyFill="1" applyBorder="1" applyAlignment="1">
      <alignment horizontal="right" vertical="center"/>
    </xf>
    <xf numFmtId="49" fontId="8" fillId="0" borderId="0" xfId="1" applyNumberFormat="1" applyFont="1" applyFill="1" applyBorder="1" applyAlignment="1">
      <alignment horizontal="left" vertical="center"/>
    </xf>
    <xf numFmtId="180" fontId="8" fillId="0" borderId="10" xfId="1" applyNumberFormat="1" applyFont="1" applyFill="1" applyBorder="1" applyAlignment="1">
      <alignment horizontal="right" vertical="center"/>
    </xf>
    <xf numFmtId="0" fontId="8" fillId="0" borderId="0" xfId="1" applyFont="1" applyFill="1" applyBorder="1" applyAlignment="1">
      <alignment horizontal="left" vertical="center"/>
    </xf>
    <xf numFmtId="0" fontId="49" fillId="0" borderId="0"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0" xfId="1" applyFont="1" applyFill="1" applyAlignment="1">
      <alignment horizontal="center" vertical="center"/>
    </xf>
    <xf numFmtId="0" fontId="9" fillId="0" borderId="0" xfId="1" applyFont="1" applyFill="1" applyAlignment="1">
      <alignment horizontal="left" vertical="center"/>
    </xf>
    <xf numFmtId="0" fontId="2" fillId="0" borderId="0" xfId="1" applyFont="1" applyBorder="1" applyAlignment="1">
      <alignment vertical="top"/>
    </xf>
    <xf numFmtId="0" fontId="28" fillId="0" borderId="0" xfId="1" applyFont="1" applyBorder="1" applyAlignment="1">
      <alignment horizontal="left" vertical="top"/>
    </xf>
    <xf numFmtId="0" fontId="6" fillId="0" borderId="0" xfId="1" applyFont="1" applyBorder="1" applyAlignment="1">
      <alignment horizontal="center" vertical="center"/>
    </xf>
    <xf numFmtId="0" fontId="45" fillId="0" borderId="0" xfId="1" applyFont="1" applyBorder="1" applyAlignment="1">
      <alignment vertical="top"/>
    </xf>
    <xf numFmtId="0" fontId="8" fillId="0" borderId="0" xfId="1" applyFont="1" applyFill="1" applyBorder="1" applyAlignment="1">
      <alignment horizontal="right" vertical="center"/>
    </xf>
    <xf numFmtId="0" fontId="5" fillId="0" borderId="10"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0" xfId="1" applyFont="1" applyFill="1" applyBorder="1" applyAlignment="1">
      <alignment horizontal="left" vertical="center"/>
    </xf>
    <xf numFmtId="0" fontId="50"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45" xfId="1" applyFont="1" applyFill="1" applyBorder="1" applyAlignment="1">
      <alignment horizontal="center" vertical="center"/>
    </xf>
    <xf numFmtId="0" fontId="8" fillId="0" borderId="45" xfId="1" applyFont="1" applyFill="1" applyBorder="1" applyAlignment="1">
      <alignment horizontal="right" vertical="center"/>
    </xf>
    <xf numFmtId="0" fontId="50" fillId="0" borderId="45" xfId="1" applyFont="1" applyFill="1" applyBorder="1" applyAlignment="1">
      <alignment horizontal="right" vertical="center"/>
    </xf>
    <xf numFmtId="0" fontId="8" fillId="0" borderId="7" xfId="1" applyFont="1" applyFill="1" applyBorder="1" applyAlignment="1">
      <alignment horizontal="center" vertical="center"/>
    </xf>
    <xf numFmtId="176" fontId="8" fillId="0" borderId="10"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0" fontId="52" fillId="0" borderId="0" xfId="1" applyFont="1" applyAlignment="1">
      <alignment horizontal="left" vertical="center"/>
    </xf>
    <xf numFmtId="176" fontId="8" fillId="0" borderId="10" xfId="1" quotePrefix="1" applyNumberFormat="1" applyFont="1" applyFill="1" applyBorder="1" applyAlignment="1">
      <alignment horizontal="right" vertical="center"/>
    </xf>
    <xf numFmtId="0" fontId="5" fillId="0" borderId="12" xfId="1" applyFont="1" applyFill="1" applyBorder="1" applyAlignment="1">
      <alignment horizontal="left" vertical="center"/>
    </xf>
    <xf numFmtId="176" fontId="8" fillId="0" borderId="14" xfId="1" applyNumberFormat="1" applyFont="1" applyFill="1" applyBorder="1" applyAlignment="1">
      <alignment horizontal="right" vertical="center"/>
    </xf>
    <xf numFmtId="176" fontId="8" fillId="0" borderId="12" xfId="1" applyNumberFormat="1" applyFont="1" applyFill="1" applyBorder="1" applyAlignment="1">
      <alignment horizontal="right" vertical="center"/>
    </xf>
    <xf numFmtId="0" fontId="9"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vertical="center"/>
    </xf>
    <xf numFmtId="0" fontId="20" fillId="0" borderId="0" xfId="1" applyFont="1" applyAlignment="1">
      <alignment horizontal="left" vertical="center"/>
    </xf>
    <xf numFmtId="0" fontId="2" fillId="0" borderId="0" xfId="1" applyFont="1" applyBorder="1" applyAlignment="1">
      <alignment horizontal="left" vertical="top"/>
    </xf>
    <xf numFmtId="0" fontId="16" fillId="0" borderId="0" xfId="1" applyFont="1" applyBorder="1" applyAlignment="1">
      <alignment horizontal="center" vertical="center"/>
    </xf>
    <xf numFmtId="176" fontId="53" fillId="0" borderId="10" xfId="1" applyNumberFormat="1" applyFont="1" applyFill="1" applyBorder="1" applyAlignment="1">
      <alignment horizontal="right" vertical="center"/>
    </xf>
    <xf numFmtId="176" fontId="8" fillId="0" borderId="10" xfId="1" applyNumberFormat="1" applyFont="1" applyBorder="1" applyAlignment="1">
      <alignment horizontal="right" vertical="center"/>
    </xf>
    <xf numFmtId="176" fontId="53" fillId="0" borderId="0" xfId="1" applyNumberFormat="1" applyFont="1" applyFill="1" applyBorder="1" applyAlignment="1">
      <alignment horizontal="right" vertical="center"/>
    </xf>
    <xf numFmtId="176" fontId="8" fillId="0" borderId="11" xfId="1" applyNumberFormat="1" applyFont="1" applyBorder="1" applyAlignment="1">
      <alignment horizontal="right" vertical="center"/>
    </xf>
    <xf numFmtId="176" fontId="53" fillId="0" borderId="11" xfId="1" applyNumberFormat="1" applyFont="1" applyFill="1" applyBorder="1" applyAlignment="1">
      <alignment horizontal="right" vertical="center"/>
    </xf>
    <xf numFmtId="0" fontId="8" fillId="0" borderId="0" xfId="1" applyFont="1" applyFill="1" applyAlignment="1">
      <alignment horizontal="center" vertical="center"/>
    </xf>
    <xf numFmtId="0" fontId="8" fillId="0" borderId="0" xfId="1" applyFont="1" applyFill="1" applyAlignment="1">
      <alignment horizontal="left" vertical="center"/>
    </xf>
    <xf numFmtId="0" fontId="49" fillId="0" borderId="0" xfId="1" applyFont="1" applyFill="1" applyBorder="1" applyAlignment="1">
      <alignment vertical="top"/>
    </xf>
    <xf numFmtId="176" fontId="53" fillId="0" borderId="29" xfId="1" applyNumberFormat="1" applyFont="1" applyFill="1" applyBorder="1" applyAlignment="1">
      <alignment horizontal="center" vertical="center"/>
    </xf>
    <xf numFmtId="176" fontId="53" fillId="0" borderId="29" xfId="1" applyNumberFormat="1" applyFont="1" applyFill="1" applyBorder="1" applyAlignment="1">
      <alignment horizontal="right" vertical="center"/>
    </xf>
    <xf numFmtId="0" fontId="54" fillId="0" borderId="0" xfId="1" applyFont="1" applyFill="1" applyBorder="1" applyAlignment="1">
      <alignment horizontal="center" vertical="center"/>
    </xf>
    <xf numFmtId="176" fontId="53" fillId="0" borderId="27" xfId="1" applyNumberFormat="1" applyFont="1" applyFill="1" applyBorder="1" applyAlignment="1">
      <alignment horizontal="right" vertical="center"/>
    </xf>
    <xf numFmtId="176" fontId="53" fillId="0" borderId="28" xfId="1" applyNumberFormat="1" applyFont="1" applyFill="1" applyBorder="1" applyAlignment="1">
      <alignment horizontal="right" vertical="center"/>
    </xf>
    <xf numFmtId="0" fontId="54" fillId="0" borderId="28" xfId="1" applyFont="1" applyFill="1" applyBorder="1" applyAlignment="1">
      <alignment horizontal="center" vertical="center"/>
    </xf>
    <xf numFmtId="176" fontId="53" fillId="0" borderId="9" xfId="1" applyNumberFormat="1" applyFont="1" applyFill="1" applyBorder="1" applyAlignment="1">
      <alignment horizontal="center" vertical="center"/>
    </xf>
    <xf numFmtId="176" fontId="53" fillId="0" borderId="9" xfId="1" applyNumberFormat="1" applyFont="1" applyFill="1" applyBorder="1" applyAlignment="1">
      <alignment horizontal="right" vertical="center"/>
    </xf>
    <xf numFmtId="176" fontId="53" fillId="0" borderId="0" xfId="1" quotePrefix="1" applyNumberFormat="1" applyFont="1" applyFill="1" applyBorder="1" applyAlignment="1">
      <alignment horizontal="right" vertical="center"/>
    </xf>
    <xf numFmtId="176" fontId="53" fillId="0" borderId="11" xfId="1" quotePrefix="1" applyNumberFormat="1" applyFont="1" applyFill="1" applyBorder="1" applyAlignment="1">
      <alignment horizontal="right" vertical="center"/>
    </xf>
    <xf numFmtId="0" fontId="5" fillId="0" borderId="0" xfId="1" applyFont="1" applyFill="1" applyBorder="1" applyAlignment="1">
      <alignment horizontal="center" vertical="center" textRotation="255"/>
    </xf>
    <xf numFmtId="0" fontId="5" fillId="0" borderId="80" xfId="1" applyFont="1" applyFill="1" applyBorder="1" applyAlignment="1">
      <alignment horizontal="center" vertical="center" textRotation="255"/>
    </xf>
    <xf numFmtId="0" fontId="5" fillId="0" borderId="81" xfId="1" applyFont="1" applyFill="1" applyBorder="1" applyAlignment="1">
      <alignment horizontal="center" vertical="center"/>
    </xf>
    <xf numFmtId="0" fontId="5" fillId="0" borderId="81" xfId="1" applyFont="1" applyFill="1" applyBorder="1" applyAlignment="1">
      <alignment horizontal="distributed" vertical="center"/>
    </xf>
    <xf numFmtId="176" fontId="53" fillId="0" borderId="82" xfId="1" applyNumberFormat="1" applyFont="1" applyFill="1" applyBorder="1" applyAlignment="1">
      <alignment horizontal="right" vertical="center"/>
    </xf>
    <xf numFmtId="176" fontId="53" fillId="0" borderId="83" xfId="1" applyNumberFormat="1" applyFont="1" applyFill="1" applyBorder="1" applyAlignment="1">
      <alignment horizontal="center" vertical="center"/>
    </xf>
    <xf numFmtId="176" fontId="53" fillId="0" borderId="83" xfId="1" applyNumberFormat="1" applyFont="1" applyFill="1" applyBorder="1" applyAlignment="1">
      <alignment horizontal="right" vertical="center"/>
    </xf>
    <xf numFmtId="176" fontId="53" fillId="0" borderId="81" xfId="1" applyNumberFormat="1" applyFont="1" applyFill="1" applyBorder="1" applyAlignment="1">
      <alignment horizontal="right" vertical="center"/>
    </xf>
    <xf numFmtId="0" fontId="54" fillId="0" borderId="81" xfId="1" applyFont="1" applyFill="1" applyBorder="1" applyAlignment="1">
      <alignment horizontal="center" vertical="center"/>
    </xf>
    <xf numFmtId="176" fontId="53" fillId="0" borderId="15" xfId="1" applyNumberFormat="1" applyFont="1" applyFill="1" applyBorder="1" applyAlignment="1">
      <alignment horizontal="right" vertical="center"/>
    </xf>
    <xf numFmtId="176" fontId="53" fillId="0" borderId="13" xfId="1" applyNumberFormat="1" applyFont="1" applyFill="1" applyBorder="1" applyAlignment="1">
      <alignment horizontal="center" vertical="center"/>
    </xf>
    <xf numFmtId="176" fontId="53" fillId="0" borderId="13" xfId="1" applyNumberFormat="1" applyFont="1" applyFill="1" applyBorder="1" applyAlignment="1">
      <alignment horizontal="right" vertical="center"/>
    </xf>
    <xf numFmtId="176" fontId="53" fillId="0" borderId="12" xfId="1" applyNumberFormat="1" applyFont="1" applyFill="1" applyBorder="1" applyAlignment="1">
      <alignment horizontal="right" vertical="center"/>
    </xf>
    <xf numFmtId="0" fontId="54" fillId="0" borderId="12" xfId="1" applyFont="1" applyFill="1" applyBorder="1" applyAlignment="1">
      <alignment horizontal="center" vertical="center"/>
    </xf>
    <xf numFmtId="0" fontId="49" fillId="0" borderId="0" xfId="1" applyFont="1" applyAlignment="1">
      <alignment horizontal="left" vertical="center"/>
    </xf>
    <xf numFmtId="0" fontId="8" fillId="2" borderId="0" xfId="1" applyFont="1" applyFill="1" applyAlignment="1">
      <alignment horizontal="center" vertical="center"/>
    </xf>
    <xf numFmtId="176" fontId="8" fillId="0" borderId="0" xfId="1" applyNumberFormat="1" applyFont="1" applyAlignment="1">
      <alignment horizontal="center" vertical="center"/>
    </xf>
    <xf numFmtId="178" fontId="8" fillId="0" borderId="0" xfId="1" applyNumberFormat="1" applyFont="1" applyAlignment="1">
      <alignment horizontal="center" vertical="center"/>
    </xf>
    <xf numFmtId="0" fontId="55" fillId="0" borderId="0" xfId="1" applyFont="1" applyAlignment="1">
      <alignment horizontal="center" vertical="center"/>
    </xf>
    <xf numFmtId="0" fontId="54" fillId="0" borderId="0" xfId="1" applyFont="1" applyBorder="1" applyAlignment="1">
      <alignment vertical="center"/>
    </xf>
    <xf numFmtId="0" fontId="49" fillId="0" borderId="0" xfId="1" applyFont="1" applyBorder="1" applyAlignment="1">
      <alignment vertical="top"/>
    </xf>
    <xf numFmtId="0" fontId="8" fillId="2" borderId="0" xfId="1" applyFont="1" applyFill="1" applyBorder="1" applyAlignment="1">
      <alignment horizontal="center" vertical="center"/>
    </xf>
    <xf numFmtId="176" fontId="8" fillId="0" borderId="0" xfId="1" applyNumberFormat="1" applyFont="1" applyBorder="1" applyAlignment="1">
      <alignment horizontal="center" vertical="center"/>
    </xf>
    <xf numFmtId="0" fontId="8" fillId="0" borderId="0" xfId="1" applyFont="1" applyBorder="1" applyAlignment="1">
      <alignment horizontal="left" vertical="center"/>
    </xf>
    <xf numFmtId="0" fontId="48" fillId="0" borderId="2" xfId="1" applyFont="1" applyFill="1" applyBorder="1" applyAlignment="1">
      <alignment vertical="center"/>
    </xf>
    <xf numFmtId="0" fontId="20" fillId="0" borderId="3" xfId="1" applyFont="1" applyFill="1" applyBorder="1" applyAlignment="1">
      <alignment horizontal="right" vertical="center"/>
    </xf>
    <xf numFmtId="0" fontId="20" fillId="0" borderId="2" xfId="1" applyFont="1" applyFill="1" applyBorder="1" applyAlignment="1">
      <alignment horizontal="center" vertical="center"/>
    </xf>
    <xf numFmtId="0" fontId="48" fillId="0" borderId="9" xfId="1" applyFont="1" applyFill="1" applyBorder="1" applyAlignment="1">
      <alignment vertical="center"/>
    </xf>
    <xf numFmtId="0" fontId="57" fillId="0" borderId="11" xfId="1" applyFont="1" applyFill="1" applyBorder="1" applyAlignment="1">
      <alignment horizontal="center" vertical="center"/>
    </xf>
    <xf numFmtId="0" fontId="20" fillId="0" borderId="26" xfId="1" applyFont="1" applyFill="1" applyBorder="1" applyAlignment="1">
      <alignment horizontal="center" vertical="center"/>
    </xf>
    <xf numFmtId="0" fontId="57" fillId="0" borderId="0" xfId="1" applyFont="1" applyFill="1" applyBorder="1" applyAlignment="1">
      <alignment horizontal="center" vertical="center"/>
    </xf>
    <xf numFmtId="0" fontId="58" fillId="3" borderId="0" xfId="1" applyFont="1" applyFill="1" applyBorder="1" applyAlignment="1">
      <alignment horizontal="center" vertical="center"/>
    </xf>
    <xf numFmtId="0" fontId="56" fillId="3" borderId="26" xfId="1" applyFont="1" applyFill="1" applyBorder="1" applyAlignment="1">
      <alignment horizontal="center" vertical="center"/>
    </xf>
    <xf numFmtId="0" fontId="20" fillId="0" borderId="27" xfId="1" applyFont="1" applyFill="1" applyBorder="1" applyAlignment="1">
      <alignment horizontal="center" vertical="center"/>
    </xf>
    <xf numFmtId="0" fontId="8" fillId="0" borderId="28" xfId="1" applyFont="1" applyFill="1" applyBorder="1" applyAlignment="1">
      <alignment horizontal="center" vertical="center" textRotation="255"/>
    </xf>
    <xf numFmtId="0" fontId="8" fillId="0" borderId="29" xfId="1" applyFont="1" applyFill="1" applyBorder="1" applyAlignment="1">
      <alignment horizontal="center" vertical="center"/>
    </xf>
    <xf numFmtId="0" fontId="20" fillId="0" borderId="28" xfId="1" applyFont="1" applyFill="1" applyBorder="1" applyAlignment="1">
      <alignment horizontal="center" vertical="center"/>
    </xf>
    <xf numFmtId="0" fontId="56" fillId="3" borderId="28" xfId="1" applyFont="1" applyFill="1" applyBorder="1" applyAlignment="1">
      <alignment horizontal="center" vertical="center"/>
    </xf>
    <xf numFmtId="0" fontId="8" fillId="0" borderId="0" xfId="1" applyFont="1" applyFill="1" applyBorder="1" applyAlignment="1">
      <alignment horizontal="center" vertical="center" textRotation="255"/>
    </xf>
    <xf numFmtId="0" fontId="8" fillId="0" borderId="9" xfId="1" applyFont="1" applyFill="1" applyBorder="1" applyAlignment="1">
      <alignment horizontal="distributed" vertical="center"/>
    </xf>
    <xf numFmtId="176" fontId="20" fillId="0" borderId="0" xfId="1" applyNumberFormat="1" applyFont="1" applyFill="1" applyBorder="1" applyAlignment="1">
      <alignment horizontal="right" vertical="center"/>
    </xf>
    <xf numFmtId="178" fontId="20" fillId="0" borderId="10" xfId="1" applyNumberFormat="1" applyFont="1" applyFill="1" applyBorder="1" applyAlignment="1">
      <alignment horizontal="right" vertical="center"/>
    </xf>
    <xf numFmtId="176" fontId="56" fillId="3" borderId="0" xfId="1" applyNumberFormat="1" applyFont="1" applyFill="1" applyBorder="1" applyAlignment="1">
      <alignment horizontal="right" vertical="center"/>
    </xf>
    <xf numFmtId="178" fontId="56" fillId="3" borderId="10" xfId="1" applyNumberFormat="1" applyFont="1" applyFill="1" applyBorder="1" applyAlignment="1">
      <alignment horizontal="right" vertical="center"/>
    </xf>
    <xf numFmtId="178" fontId="20" fillId="0" borderId="11" xfId="1" applyNumberFormat="1" applyFont="1" applyFill="1" applyBorder="1" applyAlignment="1">
      <alignment horizontal="right" vertical="center"/>
    </xf>
    <xf numFmtId="0" fontId="8" fillId="0" borderId="4" xfId="1" applyFont="1" applyFill="1" applyBorder="1" applyAlignment="1">
      <alignment horizontal="center" vertical="center" textRotation="255"/>
    </xf>
    <xf numFmtId="0" fontId="8" fillId="0" borderId="4" xfId="1" applyFont="1" applyFill="1" applyBorder="1" applyAlignment="1">
      <alignment horizontal="distributed" vertical="center"/>
    </xf>
    <xf numFmtId="0" fontId="8" fillId="0" borderId="5" xfId="1" applyFont="1" applyFill="1" applyBorder="1" applyAlignment="1">
      <alignment horizontal="distributed" vertical="center"/>
    </xf>
    <xf numFmtId="176" fontId="20" fillId="0" borderId="4" xfId="1" applyNumberFormat="1" applyFont="1" applyFill="1" applyBorder="1" applyAlignment="1">
      <alignment horizontal="right" vertical="center"/>
    </xf>
    <xf numFmtId="178" fontId="20" fillId="0" borderId="45" xfId="1" applyNumberFormat="1" applyFont="1" applyFill="1" applyBorder="1" applyAlignment="1">
      <alignment horizontal="right" vertical="center"/>
    </xf>
    <xf numFmtId="176" fontId="8" fillId="0" borderId="4" xfId="1" applyNumberFormat="1" applyFont="1" applyFill="1" applyBorder="1" applyAlignment="1">
      <alignment horizontal="right" vertical="center"/>
    </xf>
    <xf numFmtId="176" fontId="56" fillId="3" borderId="4" xfId="1" applyNumberFormat="1" applyFont="1" applyFill="1" applyBorder="1" applyAlignment="1">
      <alignment horizontal="right" vertical="center"/>
    </xf>
    <xf numFmtId="178" fontId="56" fillId="3" borderId="45" xfId="1" applyNumberFormat="1" applyFont="1" applyFill="1" applyBorder="1" applyAlignment="1">
      <alignment horizontal="right" vertical="center"/>
    </xf>
    <xf numFmtId="178" fontId="20" fillId="0" borderId="7" xfId="1" applyNumberFormat="1" applyFont="1" applyFill="1" applyBorder="1" applyAlignment="1">
      <alignment horizontal="right" vertical="center"/>
    </xf>
    <xf numFmtId="0" fontId="8" fillId="0" borderId="28" xfId="1" applyFont="1" applyFill="1" applyBorder="1" applyAlignment="1">
      <alignment horizontal="center" vertical="center" textRotation="255" wrapText="1"/>
    </xf>
    <xf numFmtId="0" fontId="8" fillId="0" borderId="28" xfId="1" applyFont="1" applyFill="1" applyBorder="1" applyAlignment="1">
      <alignment horizontal="distributed" vertical="center"/>
    </xf>
    <xf numFmtId="0" fontId="8" fillId="0" borderId="29" xfId="1" applyFont="1" applyFill="1" applyBorder="1" applyAlignment="1">
      <alignment horizontal="distributed" vertical="center"/>
    </xf>
    <xf numFmtId="176" fontId="20" fillId="0" borderId="28" xfId="1" applyNumberFormat="1" applyFont="1" applyFill="1" applyBorder="1" applyAlignment="1">
      <alignment horizontal="right" vertical="center"/>
    </xf>
    <xf numFmtId="178" fontId="20" fillId="0" borderId="26" xfId="1" applyNumberFormat="1" applyFont="1" applyFill="1" applyBorder="1" applyAlignment="1">
      <alignment horizontal="right" vertical="center"/>
    </xf>
    <xf numFmtId="176" fontId="8" fillId="0" borderId="28" xfId="1" applyNumberFormat="1" applyFont="1" applyFill="1" applyBorder="1" applyAlignment="1">
      <alignment horizontal="right" vertical="center"/>
    </xf>
    <xf numFmtId="176" fontId="56" fillId="3" borderId="28" xfId="1" applyNumberFormat="1" applyFont="1" applyFill="1" applyBorder="1" applyAlignment="1">
      <alignment horizontal="right" vertical="center"/>
    </xf>
    <xf numFmtId="178" fontId="56" fillId="3" borderId="26" xfId="1" applyNumberFormat="1" applyFont="1" applyFill="1" applyBorder="1" applyAlignment="1">
      <alignment horizontal="right" vertical="center"/>
    </xf>
    <xf numFmtId="178" fontId="20" fillId="0" borderId="27" xfId="1" applyNumberFormat="1" applyFont="1" applyFill="1" applyBorder="1" applyAlignment="1">
      <alignment horizontal="right" vertical="center"/>
    </xf>
    <xf numFmtId="0" fontId="8" fillId="0" borderId="0" xfId="1" applyFont="1" applyFill="1" applyBorder="1" applyAlignment="1">
      <alignment horizontal="center" vertical="center" textRotation="255" wrapText="1"/>
    </xf>
    <xf numFmtId="0" fontId="8" fillId="0" borderId="4" xfId="1" applyFont="1" applyFill="1" applyBorder="1" applyAlignment="1">
      <alignment horizontal="center" vertical="center" textRotation="255" wrapText="1"/>
    </xf>
    <xf numFmtId="0" fontId="8" fillId="0" borderId="12" xfId="1" applyFont="1" applyFill="1" applyBorder="1" applyAlignment="1">
      <alignment horizontal="center" vertical="center" textRotation="255" wrapText="1"/>
    </xf>
    <xf numFmtId="0" fontId="8" fillId="0" borderId="13" xfId="1" applyFont="1" applyFill="1" applyBorder="1" applyAlignment="1">
      <alignment horizontal="center" vertical="center"/>
    </xf>
    <xf numFmtId="0" fontId="8" fillId="0" borderId="15" xfId="1" applyFont="1" applyBorder="1" applyAlignment="1">
      <alignment horizontal="center" vertical="center"/>
    </xf>
    <xf numFmtId="0" fontId="8" fillId="0" borderId="14" xfId="1" applyFont="1" applyBorder="1" applyAlignment="1">
      <alignment horizontal="center" vertical="center"/>
    </xf>
    <xf numFmtId="0" fontId="8" fillId="2" borderId="12" xfId="1" applyFont="1" applyFill="1" applyBorder="1" applyAlignment="1">
      <alignment horizontal="center" vertical="center"/>
    </xf>
    <xf numFmtId="0" fontId="8" fillId="2" borderId="14"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0" borderId="0" xfId="1" applyFont="1" applyBorder="1" applyAlignment="1">
      <alignment horizontal="center" vertical="center" textRotation="255" wrapText="1"/>
    </xf>
    <xf numFmtId="0" fontId="8" fillId="2" borderId="0" xfId="1" applyFont="1" applyFill="1" applyAlignment="1">
      <alignment vertical="center"/>
    </xf>
    <xf numFmtId="0" fontId="8" fillId="2" borderId="0" xfId="1" applyFont="1" applyFill="1" applyAlignment="1">
      <alignment vertical="center" wrapText="1"/>
    </xf>
    <xf numFmtId="0" fontId="8" fillId="0" borderId="0" xfId="1" quotePrefix="1" applyFont="1" applyFill="1" applyBorder="1" applyAlignment="1">
      <alignment horizontal="left" vertical="center"/>
    </xf>
    <xf numFmtId="0" fontId="5" fillId="2" borderId="0" xfId="1" applyFont="1" applyFill="1" applyAlignment="1">
      <alignment horizontal="center" vertical="center"/>
    </xf>
    <xf numFmtId="0" fontId="5" fillId="2" borderId="0" xfId="1" applyFont="1" applyFill="1" applyBorder="1" applyAlignment="1">
      <alignment horizontal="center" vertical="center"/>
    </xf>
    <xf numFmtId="0" fontId="8" fillId="2" borderId="0" xfId="1" applyFont="1" applyFill="1" applyBorder="1" applyAlignment="1">
      <alignment horizontal="left" vertical="center"/>
    </xf>
    <xf numFmtId="0" fontId="8" fillId="0" borderId="1" xfId="1" applyFont="1" applyFill="1" applyBorder="1" applyAlignment="1">
      <alignment horizontal="right" vertical="center"/>
    </xf>
    <xf numFmtId="0" fontId="8" fillId="0" borderId="2" xfId="1" applyFont="1" applyFill="1" applyBorder="1" applyAlignment="1">
      <alignment horizontal="center" vertical="center"/>
    </xf>
    <xf numFmtId="0" fontId="8" fillId="0" borderId="4" xfId="1" applyFont="1" applyFill="1" applyBorder="1" applyAlignment="1">
      <alignment vertical="center"/>
    </xf>
    <xf numFmtId="0" fontId="8" fillId="0" borderId="5" xfId="1" applyFont="1" applyFill="1" applyBorder="1" applyAlignment="1">
      <alignment horizontal="center" vertical="center"/>
    </xf>
    <xf numFmtId="0" fontId="8" fillId="0" borderId="9" xfId="1" applyFont="1" applyFill="1" applyBorder="1" applyAlignment="1">
      <alignment horizontal="center" vertical="center"/>
    </xf>
    <xf numFmtId="176" fontId="8" fillId="0" borderId="11" xfId="1" applyNumberFormat="1" applyFont="1" applyFill="1" applyBorder="1" applyAlignment="1">
      <alignment horizontal="center" vertical="center"/>
    </xf>
    <xf numFmtId="176" fontId="8" fillId="0" borderId="0" xfId="1" applyNumberFormat="1" applyFont="1" applyFill="1" applyBorder="1" applyAlignment="1">
      <alignment horizontal="center" vertical="center"/>
    </xf>
    <xf numFmtId="176" fontId="8" fillId="0" borderId="9" xfId="1" applyNumberFormat="1" applyFont="1" applyFill="1" applyBorder="1" applyAlignment="1">
      <alignment horizontal="center" vertical="center"/>
    </xf>
    <xf numFmtId="176" fontId="21" fillId="3" borderId="11" xfId="1" applyNumberFormat="1" applyFont="1" applyFill="1" applyBorder="1" applyAlignment="1">
      <alignment horizontal="center" vertical="center"/>
    </xf>
    <xf numFmtId="176" fontId="21" fillId="3" borderId="0" xfId="1" applyNumberFormat="1" applyFont="1" applyFill="1" applyBorder="1" applyAlignment="1">
      <alignment horizontal="center" vertical="center"/>
    </xf>
    <xf numFmtId="176" fontId="21" fillId="3" borderId="9" xfId="1" applyNumberFormat="1" applyFont="1" applyFill="1" applyBorder="1" applyAlignment="1">
      <alignment horizontal="center" vertical="center"/>
    </xf>
    <xf numFmtId="0" fontId="21" fillId="3" borderId="0" xfId="1" applyFont="1" applyFill="1" applyBorder="1" applyAlignment="1">
      <alignment horizontal="center" vertical="center"/>
    </xf>
    <xf numFmtId="176" fontId="21" fillId="3" borderId="11" xfId="1" applyNumberFormat="1" applyFont="1" applyFill="1" applyBorder="1" applyAlignment="1">
      <alignment horizontal="right" vertical="center"/>
    </xf>
    <xf numFmtId="176" fontId="21" fillId="3" borderId="0" xfId="1" applyNumberFormat="1" applyFont="1" applyFill="1" applyBorder="1" applyAlignment="1">
      <alignment horizontal="right" vertical="center"/>
    </xf>
    <xf numFmtId="41" fontId="8" fillId="0" borderId="11" xfId="1" applyNumberFormat="1" applyFont="1" applyFill="1" applyBorder="1" applyAlignment="1">
      <alignment horizontal="right" vertical="center"/>
    </xf>
    <xf numFmtId="41" fontId="8" fillId="0" borderId="0" xfId="1" applyNumberFormat="1" applyFont="1" applyFill="1" applyBorder="1" applyAlignment="1">
      <alignment horizontal="center" vertical="center"/>
    </xf>
    <xf numFmtId="41" fontId="8" fillId="0" borderId="9" xfId="1" applyNumberFormat="1" applyFont="1" applyFill="1" applyBorder="1" applyAlignment="1">
      <alignment horizontal="center" vertical="center"/>
    </xf>
    <xf numFmtId="41" fontId="8" fillId="0" borderId="0" xfId="1" applyNumberFormat="1" applyFont="1" applyFill="1" applyBorder="1" applyAlignment="1">
      <alignment horizontal="right" vertical="center"/>
    </xf>
    <xf numFmtId="187" fontId="21" fillId="3" borderId="11" xfId="1" applyNumberFormat="1" applyFont="1" applyFill="1" applyBorder="1" applyAlignment="1">
      <alignment horizontal="right" vertical="center"/>
    </xf>
    <xf numFmtId="187" fontId="21" fillId="3" borderId="0" xfId="1" applyNumberFormat="1" applyFont="1" applyFill="1" applyBorder="1" applyAlignment="1">
      <alignment horizontal="center" vertical="center"/>
    </xf>
    <xf numFmtId="187" fontId="21" fillId="3" borderId="9" xfId="1" applyNumberFormat="1" applyFont="1" applyFill="1" applyBorder="1" applyAlignment="1">
      <alignment horizontal="center" vertical="center"/>
    </xf>
    <xf numFmtId="187" fontId="21" fillId="3" borderId="0" xfId="1" applyNumberFormat="1" applyFont="1" applyFill="1" applyBorder="1" applyAlignment="1">
      <alignment horizontal="right" vertical="center"/>
    </xf>
    <xf numFmtId="0" fontId="8" fillId="0" borderId="12" xfId="1" applyFont="1" applyFill="1" applyBorder="1" applyAlignment="1">
      <alignment horizontal="distributed" vertical="center"/>
    </xf>
    <xf numFmtId="176" fontId="8" fillId="2" borderId="15" xfId="1" applyNumberFormat="1" applyFont="1" applyFill="1" applyBorder="1" applyAlignment="1">
      <alignment horizontal="right" vertical="center"/>
    </xf>
    <xf numFmtId="176" fontId="8" fillId="2" borderId="12" xfId="1" applyNumberFormat="1" applyFont="1" applyFill="1" applyBorder="1" applyAlignment="1">
      <alignment horizontal="center" vertical="center"/>
    </xf>
    <xf numFmtId="176" fontId="8" fillId="2" borderId="13" xfId="1" applyNumberFormat="1" applyFont="1" applyFill="1" applyBorder="1" applyAlignment="1">
      <alignment horizontal="center" vertical="center"/>
    </xf>
    <xf numFmtId="176" fontId="8" fillId="2" borderId="12" xfId="1" applyNumberFormat="1" applyFont="1" applyFill="1" applyBorder="1" applyAlignment="1">
      <alignment horizontal="right" vertical="center"/>
    </xf>
    <xf numFmtId="176" fontId="21" fillId="3" borderId="15" xfId="1" applyNumberFormat="1" applyFont="1" applyFill="1" applyBorder="1" applyAlignment="1">
      <alignment horizontal="right" vertical="center"/>
    </xf>
    <xf numFmtId="176" fontId="21" fillId="3" borderId="12" xfId="1" applyNumberFormat="1" applyFont="1" applyFill="1" applyBorder="1" applyAlignment="1">
      <alignment horizontal="center" vertical="center"/>
    </xf>
    <xf numFmtId="176" fontId="21" fillId="3" borderId="13" xfId="1" applyNumberFormat="1" applyFont="1" applyFill="1" applyBorder="1" applyAlignment="1">
      <alignment horizontal="center" vertical="center"/>
    </xf>
    <xf numFmtId="176" fontId="21" fillId="3" borderId="12" xfId="1" applyNumberFormat="1" applyFont="1" applyFill="1" applyBorder="1" applyAlignment="1">
      <alignment horizontal="right" vertical="center"/>
    </xf>
    <xf numFmtId="0" fontId="21" fillId="3" borderId="12" xfId="1" applyFont="1" applyFill="1" applyBorder="1" applyAlignment="1">
      <alignment horizontal="center" vertical="center"/>
    </xf>
    <xf numFmtId="0" fontId="8" fillId="0" borderId="0" xfId="1" applyFont="1" applyBorder="1" applyAlignment="1">
      <alignment horizontal="distributed" vertical="center"/>
    </xf>
    <xf numFmtId="176" fontId="8" fillId="2" borderId="0" xfId="1" applyNumberFormat="1" applyFont="1" applyFill="1" applyBorder="1" applyAlignment="1">
      <alignment horizontal="right" vertical="center"/>
    </xf>
    <xf numFmtId="176" fontId="8" fillId="2" borderId="0" xfId="1" applyNumberFormat="1" applyFont="1" applyFill="1" applyBorder="1" applyAlignment="1">
      <alignment horizontal="center" vertical="center"/>
    </xf>
    <xf numFmtId="0" fontId="59" fillId="0" borderId="0" xfId="1" applyFont="1" applyAlignment="1">
      <alignment horizontal="center" vertical="center"/>
    </xf>
    <xf numFmtId="0" fontId="36" fillId="0" borderId="0" xfId="1" applyFont="1" applyBorder="1" applyAlignment="1">
      <alignment vertical="top"/>
    </xf>
    <xf numFmtId="0" fontId="21" fillId="0" borderId="0" xfId="1" applyFont="1" applyBorder="1" applyAlignment="1">
      <alignment horizontal="center" vertical="center"/>
    </xf>
    <xf numFmtId="0" fontId="36" fillId="0" borderId="0" xfId="1" applyFont="1" applyBorder="1" applyAlignment="1">
      <alignment horizontal="left" vertical="center"/>
    </xf>
    <xf numFmtId="0" fontId="54" fillId="0" borderId="0" xfId="1" applyFont="1" applyBorder="1" applyAlignment="1">
      <alignment horizontal="left" vertical="center"/>
    </xf>
    <xf numFmtId="0" fontId="8" fillId="0" borderId="1" xfId="1" applyFont="1" applyFill="1" applyBorder="1" applyAlignment="1">
      <alignment horizontal="center" vertical="center"/>
    </xf>
    <xf numFmtId="0" fontId="48" fillId="0" borderId="9" xfId="1" applyFont="1" applyFill="1" applyBorder="1" applyAlignment="1">
      <alignment horizontal="left" vertical="center" wrapText="1"/>
    </xf>
    <xf numFmtId="0" fontId="8" fillId="0" borderId="87" xfId="1" applyFont="1" applyFill="1" applyBorder="1" applyAlignment="1">
      <alignment horizontal="center" vertical="center"/>
    </xf>
    <xf numFmtId="0" fontId="8" fillId="0" borderId="38" xfId="1" applyFont="1" applyFill="1" applyBorder="1" applyAlignment="1">
      <alignment horizontal="center" vertical="center"/>
    </xf>
    <xf numFmtId="176" fontId="8" fillId="0" borderId="87" xfId="1" applyNumberFormat="1" applyFont="1" applyFill="1" applyBorder="1" applyAlignment="1">
      <alignment horizontal="right" vertical="center"/>
    </xf>
    <xf numFmtId="176" fontId="8" fillId="0" borderId="87" xfId="1" applyNumberFormat="1" applyFont="1" applyFill="1" applyBorder="1" applyAlignment="1">
      <alignment horizontal="center" vertical="center"/>
    </xf>
    <xf numFmtId="176" fontId="8" fillId="0" borderId="8" xfId="1" applyNumberFormat="1" applyFont="1" applyFill="1" applyBorder="1" applyAlignment="1">
      <alignment horizontal="right" vertical="center"/>
    </xf>
    <xf numFmtId="176" fontId="21" fillId="3" borderId="8" xfId="1" applyNumberFormat="1" applyFont="1" applyFill="1" applyBorder="1" applyAlignment="1">
      <alignment horizontal="right" vertical="center"/>
    </xf>
    <xf numFmtId="176" fontId="21" fillId="3" borderId="87" xfId="1" applyNumberFormat="1" applyFont="1" applyFill="1" applyBorder="1" applyAlignment="1">
      <alignment horizontal="center" vertical="center"/>
    </xf>
    <xf numFmtId="0" fontId="8" fillId="0" borderId="27" xfId="1" applyFont="1" applyFill="1" applyBorder="1" applyAlignment="1">
      <alignment horizontal="center" vertical="center"/>
    </xf>
    <xf numFmtId="176" fontId="8" fillId="0" borderId="0" xfId="1" applyNumberFormat="1" applyFont="1" applyBorder="1" applyAlignment="1">
      <alignment horizontal="right" vertical="center"/>
    </xf>
    <xf numFmtId="0" fontId="8" fillId="0" borderId="11" xfId="1" applyFont="1" applyBorder="1" applyAlignment="1">
      <alignment horizontal="center" vertical="center"/>
    </xf>
    <xf numFmtId="0" fontId="8" fillId="0" borderId="9" xfId="1" applyFont="1" applyBorder="1" applyAlignment="1">
      <alignment horizontal="center" vertical="center"/>
    </xf>
    <xf numFmtId="187" fontId="8" fillId="0" borderId="0" xfId="1" applyNumberFormat="1" applyFont="1" applyBorder="1" applyAlignment="1">
      <alignment horizontal="right" vertical="center"/>
    </xf>
    <xf numFmtId="187" fontId="8" fillId="0" borderId="0" xfId="1" applyNumberFormat="1" applyFont="1" applyBorder="1" applyAlignment="1">
      <alignment horizontal="center" vertical="center"/>
    </xf>
    <xf numFmtId="187" fontId="8" fillId="0" borderId="11" xfId="1" applyNumberFormat="1" applyFont="1" applyBorder="1" applyAlignment="1">
      <alignment horizontal="right" vertical="center"/>
    </xf>
    <xf numFmtId="187" fontId="8" fillId="0" borderId="9" xfId="1" applyNumberFormat="1" applyFont="1" applyBorder="1" applyAlignment="1">
      <alignment horizontal="center" vertical="center"/>
    </xf>
    <xf numFmtId="187" fontId="8" fillId="0" borderId="28" xfId="1" applyNumberFormat="1" applyFont="1" applyBorder="1" applyAlignment="1">
      <alignment horizontal="right" vertical="center"/>
    </xf>
    <xf numFmtId="187" fontId="8" fillId="0" borderId="28" xfId="1" applyNumberFormat="1" applyFont="1" applyBorder="1" applyAlignment="1">
      <alignment horizontal="center" vertical="center"/>
    </xf>
    <xf numFmtId="187" fontId="8" fillId="0" borderId="27" xfId="1" applyNumberFormat="1" applyFont="1" applyBorder="1" applyAlignment="1">
      <alignment horizontal="right" vertical="center"/>
    </xf>
    <xf numFmtId="187" fontId="8" fillId="0" borderId="29" xfId="1" applyNumberFormat="1" applyFont="1" applyBorder="1" applyAlignment="1">
      <alignment horizontal="center" vertical="center"/>
    </xf>
    <xf numFmtId="187" fontId="21" fillId="3" borderId="27" xfId="1" applyNumberFormat="1" applyFont="1" applyFill="1" applyBorder="1" applyAlignment="1">
      <alignment horizontal="right" vertical="center"/>
    </xf>
    <xf numFmtId="176" fontId="21" fillId="3" borderId="28" xfId="1" applyNumberFormat="1" applyFont="1" applyFill="1" applyBorder="1" applyAlignment="1">
      <alignment horizontal="center" vertical="center"/>
    </xf>
    <xf numFmtId="187" fontId="8" fillId="0" borderId="4" xfId="1" applyNumberFormat="1" applyFont="1" applyBorder="1" applyAlignment="1">
      <alignment horizontal="right" vertical="center"/>
    </xf>
    <xf numFmtId="187" fontId="8" fillId="0" borderId="4" xfId="1" applyNumberFormat="1" applyFont="1" applyBorder="1" applyAlignment="1">
      <alignment horizontal="center" vertical="center"/>
    </xf>
    <xf numFmtId="187" fontId="8" fillId="0" borderId="7" xfId="1" applyNumberFormat="1" applyFont="1" applyBorder="1" applyAlignment="1">
      <alignment horizontal="right" vertical="center"/>
    </xf>
    <xf numFmtId="187" fontId="8" fillId="0" borderId="5" xfId="1" applyNumberFormat="1" applyFont="1" applyBorder="1" applyAlignment="1">
      <alignment horizontal="center" vertical="center"/>
    </xf>
    <xf numFmtId="187" fontId="21" fillId="3" borderId="7" xfId="1" applyNumberFormat="1" applyFont="1" applyFill="1" applyBorder="1" applyAlignment="1">
      <alignment horizontal="right" vertical="center"/>
    </xf>
    <xf numFmtId="176" fontId="21" fillId="3" borderId="4" xfId="1" applyNumberFormat="1" applyFont="1" applyFill="1" applyBorder="1" applyAlignment="1">
      <alignment horizontal="center" vertical="center"/>
    </xf>
    <xf numFmtId="0" fontId="8" fillId="0" borderId="88" xfId="1" applyFont="1" applyFill="1" applyBorder="1" applyAlignment="1">
      <alignment horizontal="center" vertical="center"/>
    </xf>
    <xf numFmtId="0" fontId="8" fillId="0" borderId="89" xfId="1" applyFont="1" applyFill="1" applyBorder="1" applyAlignment="1">
      <alignment horizontal="center" vertical="center"/>
    </xf>
    <xf numFmtId="176" fontId="8" fillId="0" borderId="88" xfId="1" applyNumberFormat="1" applyFont="1" applyBorder="1" applyAlignment="1">
      <alignment horizontal="right" vertical="center"/>
    </xf>
    <xf numFmtId="0" fontId="8" fillId="0" borderId="88" xfId="1" applyFont="1" applyBorder="1" applyAlignment="1">
      <alignment horizontal="center" vertical="center"/>
    </xf>
    <xf numFmtId="176" fontId="8" fillId="0" borderId="90" xfId="1" applyNumberFormat="1" applyFont="1" applyBorder="1" applyAlignment="1">
      <alignment horizontal="right" vertical="center"/>
    </xf>
    <xf numFmtId="0" fontId="8" fillId="0" borderId="89" xfId="1" applyFont="1" applyBorder="1" applyAlignment="1">
      <alignment horizontal="center" vertical="center"/>
    </xf>
    <xf numFmtId="176" fontId="21" fillId="3" borderId="90" xfId="1" applyNumberFormat="1" applyFont="1" applyFill="1" applyBorder="1" applyAlignment="1">
      <alignment horizontal="right" vertical="center"/>
    </xf>
    <xf numFmtId="176" fontId="21" fillId="3" borderId="88" xfId="1" applyNumberFormat="1" applyFont="1" applyFill="1" applyBorder="1" applyAlignment="1">
      <alignment horizontal="center" vertical="center"/>
    </xf>
    <xf numFmtId="0" fontId="60" fillId="0" borderId="0" xfId="1" applyFont="1" applyBorder="1" applyAlignment="1">
      <alignment horizontal="left" vertical="center"/>
    </xf>
    <xf numFmtId="0" fontId="59" fillId="0" borderId="0" xfId="1" applyFont="1" applyAlignment="1">
      <alignment horizontal="left" vertical="center"/>
    </xf>
    <xf numFmtId="0" fontId="61" fillId="0" borderId="0" xfId="1" applyFont="1" applyAlignment="1">
      <alignment horizontal="right" vertical="center"/>
    </xf>
    <xf numFmtId="0" fontId="5" fillId="0" borderId="1" xfId="1" applyFont="1" applyFill="1" applyBorder="1" applyAlignment="1">
      <alignment wrapText="1"/>
    </xf>
    <xf numFmtId="0" fontId="11" fillId="0" borderId="0" xfId="1" applyFont="1" applyFill="1" applyBorder="1" applyAlignment="1">
      <alignment horizontal="left" vertical="center" wrapText="1"/>
    </xf>
    <xf numFmtId="0" fontId="5" fillId="0" borderId="4" xfId="1" applyFont="1" applyFill="1" applyBorder="1" applyAlignment="1">
      <alignment horizontal="left" vertical="top" wrapText="1"/>
    </xf>
    <xf numFmtId="0" fontId="11" fillId="0" borderId="4"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8" fillId="0" borderId="0" xfId="1" applyFont="1" applyFill="1" applyAlignment="1">
      <alignment horizontal="right" vertical="center"/>
    </xf>
    <xf numFmtId="0" fontId="8" fillId="0" borderId="0" xfId="1" applyNumberFormat="1" applyFont="1" applyFill="1" applyAlignment="1">
      <alignment horizontal="left" vertical="center"/>
    </xf>
    <xf numFmtId="176" fontId="8" fillId="2" borderId="11" xfId="1" applyNumberFormat="1" applyFont="1" applyFill="1" applyBorder="1" applyAlignment="1">
      <alignment horizontal="right" vertical="center"/>
    </xf>
    <xf numFmtId="176" fontId="8" fillId="2" borderId="9" xfId="1" applyNumberFormat="1" applyFont="1" applyFill="1" applyBorder="1" applyAlignment="1">
      <alignment horizontal="right" vertical="center"/>
    </xf>
    <xf numFmtId="0" fontId="8" fillId="2" borderId="0" xfId="1" applyFont="1" applyFill="1" applyAlignment="1">
      <alignment horizontal="right" vertical="center"/>
    </xf>
    <xf numFmtId="0" fontId="8" fillId="2" borderId="0" xfId="1" applyNumberFormat="1" applyFont="1" applyFill="1" applyAlignment="1">
      <alignment horizontal="left" vertical="center"/>
    </xf>
    <xf numFmtId="176" fontId="8" fillId="0" borderId="9" xfId="1" applyNumberFormat="1" applyFont="1" applyFill="1" applyBorder="1" applyAlignment="1">
      <alignment horizontal="right" vertical="center"/>
    </xf>
    <xf numFmtId="0" fontId="7" fillId="3" borderId="0" xfId="1" applyFont="1" applyFill="1" applyAlignment="1">
      <alignment horizontal="center" vertical="center"/>
    </xf>
    <xf numFmtId="0" fontId="21" fillId="3" borderId="0" xfId="1" applyFont="1" applyFill="1" applyAlignment="1">
      <alignment horizontal="right" vertical="center"/>
    </xf>
    <xf numFmtId="0" fontId="21" fillId="3" borderId="0" xfId="1" applyNumberFormat="1" applyFont="1" applyFill="1" applyAlignment="1">
      <alignment horizontal="left" vertical="center"/>
    </xf>
    <xf numFmtId="176" fontId="21" fillId="3" borderId="9" xfId="1" applyNumberFormat="1" applyFont="1" applyFill="1" applyBorder="1" applyAlignment="1">
      <alignment horizontal="right" vertical="center"/>
    </xf>
    <xf numFmtId="176" fontId="8" fillId="0" borderId="13" xfId="1" applyNumberFormat="1" applyFont="1" applyFill="1" applyBorder="1" applyAlignment="1">
      <alignment horizontal="right" vertical="center"/>
    </xf>
    <xf numFmtId="0" fontId="8" fillId="0" borderId="0" xfId="1" applyFont="1" applyAlignment="1">
      <alignment horizontal="right" vertical="center"/>
    </xf>
    <xf numFmtId="0" fontId="28" fillId="0" borderId="0" xfId="1" applyFont="1" applyBorder="1" applyAlignment="1">
      <alignment vertical="top"/>
    </xf>
    <xf numFmtId="0" fontId="62" fillId="2" borderId="0" xfId="1" applyFont="1" applyFill="1" applyBorder="1" applyAlignment="1">
      <alignment vertical="top"/>
    </xf>
    <xf numFmtId="0" fontId="62" fillId="2" borderId="0" xfId="1" applyFont="1" applyFill="1" applyBorder="1" applyAlignment="1">
      <alignment horizontal="left" vertical="top"/>
    </xf>
    <xf numFmtId="0" fontId="20" fillId="2" borderId="0" xfId="1" applyFont="1" applyFill="1" applyBorder="1" applyAlignment="1">
      <alignment horizontal="center" vertical="center"/>
    </xf>
    <xf numFmtId="0" fontId="20" fillId="0" borderId="0" xfId="1" applyFont="1" applyBorder="1" applyAlignment="1">
      <alignment horizontal="center" vertical="center"/>
    </xf>
    <xf numFmtId="0" fontId="20" fillId="2" borderId="0" xfId="1" applyFont="1" applyFill="1" applyAlignment="1">
      <alignment horizontal="center" vertical="center"/>
    </xf>
    <xf numFmtId="0" fontId="20" fillId="2" borderId="0" xfId="1" applyFont="1" applyFill="1" applyAlignment="1">
      <alignment horizontal="left" vertical="center"/>
    </xf>
    <xf numFmtId="0" fontId="20" fillId="2" borderId="0" xfId="1" applyFont="1" applyFill="1" applyAlignment="1">
      <alignment horizontal="right" vertical="center"/>
    </xf>
    <xf numFmtId="0" fontId="8" fillId="2" borderId="2" xfId="1" applyFont="1" applyFill="1" applyBorder="1" applyAlignment="1">
      <alignment horizontal="right" vertical="center" wrapText="1"/>
    </xf>
    <xf numFmtId="0" fontId="8" fillId="2" borderId="5" xfId="1" applyFont="1" applyFill="1" applyBorder="1" applyAlignment="1">
      <alignment horizontal="left" vertical="center" wrapText="1"/>
    </xf>
    <xf numFmtId="0" fontId="8" fillId="2" borderId="9" xfId="1" applyFont="1" applyFill="1" applyBorder="1" applyAlignment="1">
      <alignment horizontal="distributed" vertical="center"/>
    </xf>
    <xf numFmtId="189" fontId="8" fillId="2" borderId="26" xfId="1" applyNumberFormat="1" applyFont="1" applyFill="1" applyBorder="1" applyAlignment="1">
      <alignment horizontal="center" vertical="center"/>
    </xf>
    <xf numFmtId="189" fontId="8" fillId="0" borderId="11" xfId="1" applyNumberFormat="1" applyFont="1" applyFill="1" applyBorder="1" applyAlignment="1">
      <alignment horizontal="right" vertical="center"/>
    </xf>
    <xf numFmtId="189" fontId="21" fillId="3" borderId="11" xfId="1" applyNumberFormat="1" applyFont="1" applyFill="1" applyBorder="1" applyAlignment="1">
      <alignment horizontal="right" vertical="center"/>
    </xf>
    <xf numFmtId="189" fontId="8" fillId="2" borderId="10" xfId="1" applyNumberFormat="1" applyFont="1" applyFill="1" applyBorder="1" applyAlignment="1">
      <alignment horizontal="center" vertical="center"/>
    </xf>
    <xf numFmtId="189" fontId="8" fillId="2" borderId="11" xfId="1" applyNumberFormat="1" applyFont="1" applyFill="1" applyBorder="1" applyAlignment="1">
      <alignment horizontal="right" vertical="center"/>
    </xf>
    <xf numFmtId="0" fontId="8" fillId="2" borderId="5" xfId="1" applyFont="1" applyFill="1" applyBorder="1" applyAlignment="1">
      <alignment horizontal="distributed" vertical="center"/>
    </xf>
    <xf numFmtId="189" fontId="8" fillId="2" borderId="45" xfId="1" applyNumberFormat="1" applyFont="1" applyFill="1" applyBorder="1" applyAlignment="1">
      <alignment horizontal="center" vertical="center"/>
    </xf>
    <xf numFmtId="189" fontId="8" fillId="2" borderId="45" xfId="1" applyNumberFormat="1" applyFont="1" applyFill="1" applyBorder="1" applyAlignment="1">
      <alignment horizontal="right" vertical="center"/>
    </xf>
    <xf numFmtId="189" fontId="8" fillId="0" borderId="7" xfId="1" applyNumberFormat="1" applyFont="1" applyFill="1" applyBorder="1" applyAlignment="1">
      <alignment horizontal="right" vertical="center"/>
    </xf>
    <xf numFmtId="189" fontId="21" fillId="3" borderId="7" xfId="1" applyNumberFormat="1" applyFont="1" applyFill="1" applyBorder="1" applyAlignment="1">
      <alignment horizontal="right" vertical="center"/>
    </xf>
    <xf numFmtId="0" fontId="8" fillId="2" borderId="29" xfId="1" applyFont="1" applyFill="1" applyBorder="1" applyAlignment="1">
      <alignment horizontal="distributed"/>
    </xf>
    <xf numFmtId="189" fontId="8" fillId="2" borderId="27" xfId="1" applyNumberFormat="1" applyFont="1" applyFill="1" applyBorder="1" applyAlignment="1">
      <alignment horizontal="right" vertical="center"/>
    </xf>
    <xf numFmtId="189" fontId="8" fillId="0" borderId="27" xfId="1" applyNumberFormat="1" applyFont="1" applyFill="1" applyBorder="1" applyAlignment="1">
      <alignment horizontal="right" vertical="center"/>
    </xf>
    <xf numFmtId="189" fontId="21" fillId="3" borderId="27" xfId="1" applyNumberFormat="1" applyFont="1" applyFill="1" applyBorder="1" applyAlignment="1">
      <alignment horizontal="right" vertical="center"/>
    </xf>
    <xf numFmtId="0" fontId="8" fillId="2" borderId="9" xfId="1" applyFont="1" applyFill="1" applyBorder="1" applyAlignment="1">
      <alignment horizontal="distributed"/>
    </xf>
    <xf numFmtId="0" fontId="8" fillId="2" borderId="13" xfId="1" applyFont="1" applyFill="1" applyBorder="1" applyAlignment="1">
      <alignment horizontal="distributed" vertical="top"/>
    </xf>
    <xf numFmtId="189" fontId="8" fillId="2" borderId="14" xfId="1" applyNumberFormat="1" applyFont="1" applyFill="1" applyBorder="1" applyAlignment="1">
      <alignment horizontal="center" vertical="center"/>
    </xf>
    <xf numFmtId="189" fontId="8" fillId="2" borderId="15" xfId="1" applyNumberFormat="1" applyFont="1" applyFill="1" applyBorder="1" applyAlignment="1">
      <alignment horizontal="right" vertical="center"/>
    </xf>
    <xf numFmtId="189" fontId="8" fillId="0" borderId="15" xfId="1" applyNumberFormat="1" applyFont="1" applyFill="1" applyBorder="1" applyAlignment="1">
      <alignment horizontal="right" vertical="center"/>
    </xf>
    <xf numFmtId="189" fontId="21" fillId="3" borderId="15" xfId="1" applyNumberFormat="1" applyFont="1" applyFill="1" applyBorder="1" applyAlignment="1">
      <alignment horizontal="right" vertical="center"/>
    </xf>
    <xf numFmtId="0" fontId="5" fillId="0" borderId="0" xfId="1" applyFont="1" applyAlignment="1">
      <alignment horizontal="distributed" vertical="center"/>
    </xf>
    <xf numFmtId="176" fontId="5" fillId="0" borderId="0" xfId="1" applyNumberFormat="1" applyFont="1" applyAlignment="1">
      <alignment horizontal="right" vertical="center"/>
    </xf>
    <xf numFmtId="176" fontId="5" fillId="2" borderId="0" xfId="1" applyNumberFormat="1" applyFont="1" applyFill="1" applyAlignment="1">
      <alignment horizontal="right" vertical="center"/>
    </xf>
    <xf numFmtId="0" fontId="20" fillId="0" borderId="0" xfId="1" applyFont="1" applyAlignment="1">
      <alignment horizontal="right" vertical="center"/>
    </xf>
    <xf numFmtId="0" fontId="8" fillId="0" borderId="9" xfId="1" applyFont="1" applyFill="1" applyBorder="1" applyAlignment="1">
      <alignment horizontal="distributed"/>
    </xf>
    <xf numFmtId="176" fontId="5" fillId="0" borderId="0" xfId="1" applyNumberFormat="1" applyFont="1" applyBorder="1" applyAlignment="1">
      <alignment horizontal="center" vertical="center"/>
    </xf>
    <xf numFmtId="0" fontId="8" fillId="0" borderId="9" xfId="1" applyFont="1" applyFill="1" applyBorder="1" applyAlignment="1">
      <alignment horizontal="distributed" vertical="top"/>
    </xf>
    <xf numFmtId="49" fontId="5" fillId="0" borderId="0" xfId="1" applyNumberFormat="1" applyFont="1" applyBorder="1" applyAlignment="1">
      <alignment horizontal="center" vertical="center"/>
    </xf>
    <xf numFmtId="0" fontId="8" fillId="0" borderId="29" xfId="1" applyFont="1" applyFill="1" applyBorder="1" applyAlignment="1">
      <alignment horizontal="distributed"/>
    </xf>
    <xf numFmtId="176" fontId="5" fillId="0" borderId="28" xfId="1" applyNumberFormat="1" applyFont="1" applyBorder="1" applyAlignment="1">
      <alignment horizontal="center" vertical="center"/>
    </xf>
    <xf numFmtId="0" fontId="8" fillId="0" borderId="5" xfId="1" applyFont="1" applyFill="1" applyBorder="1" applyAlignment="1">
      <alignment horizontal="distributed" vertical="top"/>
    </xf>
    <xf numFmtId="49" fontId="5" fillId="0" borderId="4" xfId="1" applyNumberFormat="1" applyFont="1" applyBorder="1" applyAlignment="1">
      <alignment horizontal="center" vertical="center"/>
    </xf>
    <xf numFmtId="0" fontId="8" fillId="0" borderId="13" xfId="1" applyFont="1" applyFill="1" applyBorder="1" applyAlignment="1">
      <alignment horizontal="distributed" vertical="top"/>
    </xf>
    <xf numFmtId="49" fontId="5" fillId="0" borderId="12" xfId="1" applyNumberFormat="1" applyFont="1" applyBorder="1" applyAlignment="1">
      <alignment horizontal="center" vertical="center"/>
    </xf>
    <xf numFmtId="176" fontId="5" fillId="0" borderId="0" xfId="1" applyNumberFormat="1" applyFont="1" applyFill="1" applyAlignment="1">
      <alignment horizontal="right" vertical="center"/>
    </xf>
    <xf numFmtId="0" fontId="5" fillId="0" borderId="0" xfId="1" applyFont="1" applyAlignment="1">
      <alignment horizontal="left"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8"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center" vertical="center"/>
    </xf>
    <xf numFmtId="0" fontId="5" fillId="0" borderId="9" xfId="1" applyFont="1" applyFill="1" applyBorder="1" applyAlignment="1">
      <alignment horizontal="center" vertical="center"/>
    </xf>
    <xf numFmtId="49" fontId="5" fillId="0" borderId="0" xfId="1" applyNumberFormat="1" applyFont="1" applyFill="1" applyBorder="1" applyAlignment="1">
      <alignment horizontal="center" vertical="center"/>
    </xf>
    <xf numFmtId="0" fontId="8" fillId="0" borderId="0" xfId="1" applyFont="1" applyAlignment="1">
      <alignment horizontal="right" vertical="center"/>
    </xf>
    <xf numFmtId="0" fontId="5" fillId="0" borderId="1" xfId="1" applyFont="1" applyFill="1" applyBorder="1" applyAlignment="1">
      <alignment horizontal="right" vertical="center" wrapText="1"/>
    </xf>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11" fillId="0" borderId="2" xfId="1" applyFont="1" applyBorder="1" applyAlignment="1">
      <alignment horizontal="center" vertical="center"/>
    </xf>
    <xf numFmtId="0" fontId="5" fillId="0" borderId="4"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6" xfId="1" applyFont="1" applyFill="1" applyBorder="1" applyAlignment="1">
      <alignment horizontal="center" vertical="center"/>
    </xf>
    <xf numFmtId="0" fontId="11" fillId="0" borderId="6"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30" xfId="1" applyFont="1" applyFill="1" applyBorder="1" applyAlignment="1">
      <alignment horizontal="center" vertical="center"/>
    </xf>
    <xf numFmtId="0" fontId="11" fillId="0" borderId="30"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21" xfId="1" applyFont="1" applyFill="1" applyBorder="1" applyAlignment="1">
      <alignment horizontal="center" vertical="center"/>
    </xf>
    <xf numFmtId="0" fontId="5" fillId="0" borderId="43"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26"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26" xfId="1" applyFont="1" applyFill="1" applyBorder="1" applyAlignment="1">
      <alignment horizontal="center" vertical="center"/>
    </xf>
    <xf numFmtId="0" fontId="11" fillId="0" borderId="26" xfId="1" applyFont="1" applyFill="1" applyBorder="1" applyAlignment="1">
      <alignment horizontal="center" vertical="center"/>
    </xf>
    <xf numFmtId="0" fontId="11" fillId="0" borderId="10"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7" xfId="1" applyFont="1" applyFill="1" applyBorder="1" applyAlignment="1">
      <alignment horizontal="center" vertical="center"/>
    </xf>
    <xf numFmtId="184" fontId="5" fillId="0" borderId="11" xfId="1" applyNumberFormat="1" applyFont="1" applyFill="1" applyBorder="1" applyAlignment="1">
      <alignment horizontal="center" vertical="center"/>
    </xf>
    <xf numFmtId="184" fontId="5" fillId="0" borderId="9" xfId="1" applyNumberFormat="1" applyFont="1" applyFill="1" applyBorder="1" applyAlignment="1">
      <alignment horizontal="center" vertical="center"/>
    </xf>
    <xf numFmtId="184" fontId="5" fillId="0" borderId="11" xfId="1" applyNumberFormat="1" applyFont="1" applyFill="1" applyBorder="1" applyAlignment="1">
      <alignment horizontal="right" vertical="center" indent="2"/>
    </xf>
    <xf numFmtId="184" fontId="5" fillId="0" borderId="9" xfId="1" applyNumberFormat="1" applyFont="1" applyFill="1" applyBorder="1" applyAlignment="1">
      <alignment horizontal="right" vertical="center" indent="2"/>
    </xf>
    <xf numFmtId="184" fontId="5" fillId="0" borderId="11" xfId="2" applyNumberFormat="1" applyFont="1" applyFill="1" applyBorder="1" applyAlignment="1">
      <alignment horizontal="center" vertical="center"/>
    </xf>
    <xf numFmtId="184" fontId="5" fillId="0" borderId="9" xfId="2" applyNumberFormat="1" applyFont="1" applyFill="1" applyBorder="1" applyAlignment="1">
      <alignment horizontal="center" vertical="center"/>
    </xf>
    <xf numFmtId="184" fontId="7" fillId="3" borderId="11" xfId="1" applyNumberFormat="1" applyFont="1" applyFill="1" applyBorder="1" applyAlignment="1">
      <alignment horizontal="center" vertical="center"/>
    </xf>
    <xf numFmtId="184" fontId="7" fillId="3" borderId="9" xfId="1" applyNumberFormat="1" applyFont="1" applyFill="1" applyBorder="1" applyAlignment="1">
      <alignment horizontal="center" vertical="center"/>
    </xf>
    <xf numFmtId="184" fontId="7" fillId="3" borderId="11" xfId="1" applyNumberFormat="1" applyFont="1" applyFill="1" applyBorder="1" applyAlignment="1">
      <alignment horizontal="right" vertical="center" indent="2"/>
    </xf>
    <xf numFmtId="184" fontId="7" fillId="3" borderId="9" xfId="1" applyNumberFormat="1" applyFont="1" applyFill="1" applyBorder="1" applyAlignment="1">
      <alignment horizontal="right" vertical="center" indent="2"/>
    </xf>
    <xf numFmtId="184" fontId="7" fillId="3" borderId="11" xfId="2" applyNumberFormat="1" applyFont="1" applyFill="1" applyBorder="1" applyAlignment="1">
      <alignment horizontal="center" vertical="center"/>
    </xf>
    <xf numFmtId="184" fontId="7" fillId="3" borderId="9" xfId="2" applyNumberFormat="1" applyFont="1" applyFill="1" applyBorder="1" applyAlignment="1">
      <alignment horizontal="center" vertical="center"/>
    </xf>
    <xf numFmtId="49" fontId="5" fillId="0" borderId="27" xfId="1" applyNumberFormat="1" applyFont="1" applyFill="1" applyBorder="1" applyAlignment="1">
      <alignment horizontal="center" vertical="center"/>
    </xf>
    <xf numFmtId="49" fontId="5" fillId="0" borderId="29" xfId="1" applyNumberFormat="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1" xfId="1" applyFont="1" applyFill="1" applyBorder="1" applyAlignment="1">
      <alignment horizontal="center" vertical="center"/>
    </xf>
    <xf numFmtId="0" fontId="11" fillId="0" borderId="8" xfId="1" applyFont="1" applyFill="1" applyBorder="1" applyAlignment="1">
      <alignment horizontal="center" vertical="center"/>
    </xf>
    <xf numFmtId="49" fontId="5" fillId="0" borderId="6" xfId="1" applyNumberFormat="1" applyFont="1" applyFill="1" applyBorder="1" applyAlignment="1">
      <alignment horizontal="center" vertical="center"/>
    </xf>
    <xf numFmtId="0" fontId="5" fillId="0" borderId="4" xfId="1" applyFont="1" applyFill="1" applyBorder="1" applyAlignment="1">
      <alignment horizontal="left" vertical="center" wrapText="1"/>
    </xf>
    <xf numFmtId="0" fontId="5" fillId="0" borderId="0" xfId="1" applyFont="1" applyFill="1" applyBorder="1" applyAlignment="1">
      <alignment horizontal="distributed" vertical="center"/>
    </xf>
    <xf numFmtId="0" fontId="11" fillId="0" borderId="0" xfId="1" applyFont="1" applyFill="1" applyBorder="1" applyAlignment="1">
      <alignment vertical="center"/>
    </xf>
    <xf numFmtId="0" fontId="11"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0" xfId="1" applyFont="1" applyAlignment="1">
      <alignment horizontal="right" vertical="center"/>
    </xf>
    <xf numFmtId="0" fontId="5" fillId="0" borderId="46" xfId="1" applyFont="1" applyFill="1" applyBorder="1" applyAlignment="1">
      <alignment horizontal="center" vertical="center"/>
    </xf>
    <xf numFmtId="0" fontId="5" fillId="0" borderId="0" xfId="1" applyFont="1" applyFill="1" applyBorder="1" applyAlignment="1">
      <alignment horizontal="center"/>
    </xf>
    <xf numFmtId="0" fontId="8" fillId="0" borderId="46" xfId="1" applyFont="1" applyFill="1" applyBorder="1" applyAlignment="1">
      <alignment horizontal="center" vertical="center"/>
    </xf>
    <xf numFmtId="0" fontId="8" fillId="0" borderId="10"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46" xfId="1" applyFont="1" applyFill="1" applyBorder="1" applyAlignment="1">
      <alignment horizontal="center" vertical="center" wrapText="1" shrinkToFit="1"/>
    </xf>
    <xf numFmtId="0" fontId="5" fillId="0" borderId="46" xfId="1" applyFont="1" applyFill="1" applyBorder="1"/>
    <xf numFmtId="0" fontId="5" fillId="0" borderId="10" xfId="1" applyFont="1" applyFill="1" applyBorder="1"/>
    <xf numFmtId="0" fontId="6" fillId="0" borderId="3" xfId="1" applyFont="1" applyFill="1" applyBorder="1" applyAlignment="1">
      <alignment horizontal="center" vertical="center" wrapText="1" shrinkToFit="1"/>
    </xf>
    <xf numFmtId="0" fontId="7" fillId="0" borderId="2" xfId="1" applyFont="1" applyBorder="1"/>
    <xf numFmtId="0" fontId="7" fillId="0" borderId="7" xfId="1" applyFont="1" applyBorder="1"/>
    <xf numFmtId="0" fontId="7" fillId="0" borderId="5" xfId="1" applyFont="1" applyBorder="1"/>
    <xf numFmtId="0" fontId="6" fillId="0" borderId="3" xfId="1" applyFont="1" applyFill="1" applyBorder="1" applyAlignment="1">
      <alignment horizontal="center" vertical="center" wrapText="1"/>
    </xf>
    <xf numFmtId="0" fontId="14" fillId="0" borderId="3" xfId="1" applyFont="1" applyFill="1" applyBorder="1" applyAlignment="1">
      <alignment horizontal="center" vertical="center" wrapText="1" shrinkToFit="1"/>
    </xf>
    <xf numFmtId="0" fontId="14" fillId="0" borderId="1" xfId="1" applyFont="1" applyBorder="1"/>
    <xf numFmtId="0" fontId="14" fillId="0" borderId="7" xfId="1" applyFont="1" applyBorder="1"/>
    <xf numFmtId="0" fontId="14" fillId="0" borderId="4" xfId="1" applyFont="1" applyBorder="1"/>
    <xf numFmtId="0" fontId="6" fillId="0" borderId="1" xfId="1" applyFont="1" applyFill="1" applyBorder="1" applyAlignment="1">
      <alignment horizontal="center" vertical="center" shrinkToFit="1"/>
    </xf>
    <xf numFmtId="0" fontId="7" fillId="0" borderId="2" xfId="1" applyFont="1" applyBorder="1" applyAlignment="1">
      <alignment shrinkToFit="1"/>
    </xf>
    <xf numFmtId="0" fontId="7" fillId="0" borderId="4" xfId="1" applyFont="1" applyBorder="1" applyAlignment="1">
      <alignment shrinkToFit="1"/>
    </xf>
    <xf numFmtId="0" fontId="7" fillId="0" borderId="5" xfId="1" applyFont="1" applyBorder="1" applyAlignment="1">
      <alignment shrinkToFit="1"/>
    </xf>
    <xf numFmtId="0" fontId="41" fillId="0" borderId="3" xfId="1" applyFont="1" applyFill="1" applyBorder="1" applyAlignment="1">
      <alignment horizontal="center" vertical="center" wrapText="1"/>
    </xf>
    <xf numFmtId="0" fontId="42" fillId="0" borderId="2" xfId="1" applyFont="1" applyBorder="1"/>
    <xf numFmtId="0" fontId="42" fillId="0" borderId="7" xfId="1" applyFont="1" applyBorder="1"/>
    <xf numFmtId="0" fontId="42" fillId="0" borderId="5" xfId="1" applyFont="1" applyBorder="1"/>
    <xf numFmtId="0" fontId="19" fillId="0" borderId="3" xfId="1" applyFont="1" applyFill="1" applyBorder="1" applyAlignment="1">
      <alignment horizontal="center" vertical="center" wrapText="1"/>
    </xf>
    <xf numFmtId="0" fontId="27" fillId="0" borderId="0" xfId="1" applyFont="1" applyAlignment="1">
      <alignment wrapText="1"/>
    </xf>
    <xf numFmtId="0" fontId="22" fillId="0" borderId="0" xfId="4" applyAlignment="1">
      <alignment wrapText="1"/>
    </xf>
    <xf numFmtId="0" fontId="22" fillId="0" borderId="0" xfId="4" applyAlignment="1">
      <alignment vertical="center" wrapText="1"/>
    </xf>
    <xf numFmtId="0" fontId="6" fillId="0" borderId="1" xfId="1" applyFont="1" applyFill="1" applyBorder="1" applyAlignment="1">
      <alignment horizontal="center" vertical="center"/>
    </xf>
    <xf numFmtId="0" fontId="7" fillId="0" borderId="4" xfId="1" applyFont="1" applyBorder="1"/>
    <xf numFmtId="49" fontId="5" fillId="0" borderId="28" xfId="1" applyNumberFormat="1" applyFont="1" applyFill="1" applyBorder="1" applyAlignment="1">
      <alignment horizontal="center" vertical="center" textRotation="255"/>
    </xf>
    <xf numFmtId="49" fontId="5" fillId="0" borderId="0" xfId="1" applyNumberFormat="1" applyFont="1" applyFill="1" applyBorder="1" applyAlignment="1">
      <alignment horizontal="center" vertical="center" textRotation="255"/>
    </xf>
    <xf numFmtId="49" fontId="5" fillId="0" borderId="4" xfId="1" applyNumberFormat="1" applyFont="1" applyFill="1" applyBorder="1" applyAlignment="1">
      <alignment horizontal="center" vertical="center" textRotation="255"/>
    </xf>
    <xf numFmtId="0" fontId="5" fillId="0" borderId="28" xfId="1" applyFont="1" applyFill="1" applyBorder="1" applyAlignment="1">
      <alignment horizontal="center" vertical="center" textRotation="255" wrapText="1"/>
    </xf>
    <xf numFmtId="0" fontId="5" fillId="0" borderId="0" xfId="1" applyFont="1" applyFill="1" applyBorder="1" applyAlignment="1">
      <alignment horizontal="center" vertical="center" textRotation="255" wrapText="1"/>
    </xf>
    <xf numFmtId="0" fontId="5" fillId="0" borderId="4" xfId="1" applyFont="1" applyFill="1" applyBorder="1" applyAlignment="1">
      <alignment horizontal="center" vertical="center" textRotation="255" wrapText="1"/>
    </xf>
    <xf numFmtId="0" fontId="5" fillId="0" borderId="12" xfId="1" applyFont="1" applyFill="1" applyBorder="1" applyAlignment="1">
      <alignment horizontal="center" vertical="center" textRotation="255" wrapText="1"/>
    </xf>
    <xf numFmtId="0" fontId="8" fillId="0" borderId="3" xfId="1" applyFont="1" applyFill="1" applyBorder="1" applyAlignment="1">
      <alignment horizontal="center" vertical="center"/>
    </xf>
    <xf numFmtId="0" fontId="48" fillId="0" borderId="11" xfId="1" applyFont="1" applyFill="1" applyBorder="1" applyAlignment="1">
      <alignment horizontal="center" vertical="center"/>
    </xf>
    <xf numFmtId="0" fontId="21" fillId="3" borderId="71" xfId="1" applyFont="1" applyFill="1" applyBorder="1" applyAlignment="1">
      <alignment horizontal="center" vertical="center"/>
    </xf>
    <xf numFmtId="0" fontId="1" fillId="3" borderId="72" xfId="1" applyFont="1" applyFill="1" applyBorder="1" applyAlignment="1">
      <alignment horizontal="center" vertical="center"/>
    </xf>
    <xf numFmtId="0" fontId="8" fillId="0" borderId="1" xfId="1" applyFont="1" applyFill="1" applyBorder="1" applyAlignment="1">
      <alignment horizontal="center" vertical="center"/>
    </xf>
    <xf numFmtId="0" fontId="48" fillId="0" borderId="1" xfId="1" applyFont="1" applyFill="1" applyBorder="1" applyAlignment="1">
      <alignment horizontal="center" vertical="center"/>
    </xf>
    <xf numFmtId="0" fontId="48" fillId="0" borderId="0" xfId="1" applyFont="1" applyFill="1" applyBorder="1" applyAlignment="1">
      <alignment horizontal="center" vertical="center"/>
    </xf>
    <xf numFmtId="0" fontId="11" fillId="0" borderId="0"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8" fillId="0" borderId="0" xfId="1" applyFont="1" applyFill="1" applyBorder="1" applyAlignment="1">
      <alignment horizontal="center" vertical="center"/>
    </xf>
    <xf numFmtId="0" fontId="5" fillId="0" borderId="73" xfId="1" applyFont="1" applyFill="1" applyBorder="1" applyAlignment="1">
      <alignment horizontal="center" vertical="center"/>
    </xf>
    <xf numFmtId="0" fontId="5" fillId="0" borderId="74" xfId="1" applyFont="1" applyFill="1" applyBorder="1" applyAlignment="1">
      <alignment horizontal="center" vertical="center"/>
    </xf>
    <xf numFmtId="0" fontId="5" fillId="0" borderId="75" xfId="1" applyFont="1" applyFill="1" applyBorder="1" applyAlignment="1">
      <alignment horizontal="center" vertical="center"/>
    </xf>
    <xf numFmtId="0" fontId="5" fillId="0" borderId="76" xfId="1" applyFont="1" applyFill="1" applyBorder="1" applyAlignment="1">
      <alignment horizontal="center" vertical="center"/>
    </xf>
    <xf numFmtId="0" fontId="5" fillId="0" borderId="54" xfId="1" applyFont="1" applyFill="1" applyBorder="1" applyAlignment="1">
      <alignment horizontal="center" vertical="center"/>
    </xf>
    <xf numFmtId="0" fontId="5" fillId="0" borderId="59" xfId="1" applyFont="1" applyFill="1" applyBorder="1" applyAlignment="1">
      <alignment horizontal="center" vertical="center"/>
    </xf>
    <xf numFmtId="0" fontId="11" fillId="0" borderId="4" xfId="1" applyFont="1" applyFill="1" applyBorder="1" applyAlignment="1">
      <alignment horizontal="center" vertical="center"/>
    </xf>
    <xf numFmtId="0" fontId="5" fillId="0" borderId="81" xfId="1" applyFont="1" applyFill="1" applyBorder="1" applyAlignment="1">
      <alignment horizontal="distributed" vertical="center"/>
    </xf>
    <xf numFmtId="0" fontId="5" fillId="0" borderId="12" xfId="1" applyFont="1" applyFill="1" applyBorder="1" applyAlignment="1">
      <alignment horizontal="distributed" vertical="center"/>
    </xf>
    <xf numFmtId="0" fontId="8" fillId="0" borderId="31"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32" xfId="1" applyFont="1" applyFill="1" applyBorder="1" applyAlignment="1">
      <alignment horizontal="center" vertical="center"/>
    </xf>
    <xf numFmtId="0" fontId="48" fillId="0" borderId="32" xfId="1" applyFont="1" applyFill="1" applyBorder="1" applyAlignment="1">
      <alignment horizontal="center" vertical="center"/>
    </xf>
    <xf numFmtId="0" fontId="5" fillId="0" borderId="0" xfId="1" applyFont="1" applyFill="1" applyBorder="1" applyAlignment="1">
      <alignment horizontal="center" vertical="center" textRotation="255"/>
    </xf>
    <xf numFmtId="0" fontId="11" fillId="0" borderId="0" xfId="1" applyFont="1" applyFill="1" applyBorder="1" applyAlignment="1">
      <alignment horizontal="center" vertical="center" textRotation="255"/>
    </xf>
    <xf numFmtId="0" fontId="5" fillId="0" borderId="77"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79" xfId="1" applyFont="1" applyFill="1" applyBorder="1" applyAlignment="1">
      <alignment horizontal="center" vertical="center"/>
    </xf>
    <xf numFmtId="0" fontId="5" fillId="0" borderId="10" xfId="1" applyFont="1" applyFill="1" applyBorder="1" applyAlignment="1">
      <alignment horizontal="center" vertical="center" textRotation="255"/>
    </xf>
    <xf numFmtId="0" fontId="8" fillId="0" borderId="84" xfId="1" applyFont="1" applyFill="1" applyBorder="1" applyAlignment="1">
      <alignment horizontal="center" vertical="center" textRotation="255" wrapText="1"/>
    </xf>
    <xf numFmtId="0" fontId="8" fillId="0" borderId="85" xfId="1" applyFont="1" applyFill="1" applyBorder="1" applyAlignment="1">
      <alignment horizontal="center" vertical="center" textRotation="255" wrapText="1"/>
    </xf>
    <xf numFmtId="0" fontId="8" fillId="0" borderId="86" xfId="1" applyFont="1" applyFill="1" applyBorder="1" applyAlignment="1">
      <alignment horizontal="center" vertical="center" textRotation="255" wrapText="1"/>
    </xf>
    <xf numFmtId="0" fontId="8" fillId="0" borderId="9" xfId="1" applyFont="1" applyFill="1" applyBorder="1" applyAlignment="1">
      <alignment horizontal="center" vertical="center" textRotation="255" wrapText="1"/>
    </xf>
    <xf numFmtId="0" fontId="8" fillId="0" borderId="13" xfId="1" applyFont="1" applyFill="1" applyBorder="1" applyAlignment="1">
      <alignment horizontal="center" vertical="center" textRotation="255" wrapText="1"/>
    </xf>
    <xf numFmtId="0" fontId="8" fillId="2" borderId="0" xfId="1" applyFont="1" applyFill="1" applyAlignment="1">
      <alignment horizontal="right" vertical="center" wrapText="1"/>
    </xf>
    <xf numFmtId="0" fontId="8" fillId="0" borderId="1" xfId="1" applyFont="1" applyFill="1" applyBorder="1" applyAlignment="1">
      <alignment horizontal="right" vertical="center" wrapText="1"/>
    </xf>
    <xf numFmtId="0" fontId="48" fillId="0" borderId="1" xfId="1" applyFont="1" applyFill="1" applyBorder="1" applyAlignment="1">
      <alignment horizontal="right" vertical="center"/>
    </xf>
    <xf numFmtId="0" fontId="20" fillId="0" borderId="1" xfId="1" applyFont="1" applyFill="1" applyBorder="1" applyAlignment="1">
      <alignment horizontal="center" vertical="center"/>
    </xf>
    <xf numFmtId="0" fontId="20" fillId="0" borderId="2" xfId="1" applyFont="1" applyFill="1" applyBorder="1" applyAlignment="1">
      <alignment horizontal="center" vertical="center"/>
    </xf>
    <xf numFmtId="0" fontId="56" fillId="3" borderId="1" xfId="1" applyFont="1" applyFill="1" applyBorder="1" applyAlignment="1">
      <alignment horizontal="center" vertical="center"/>
    </xf>
    <xf numFmtId="0" fontId="56" fillId="3" borderId="2" xfId="1" applyFont="1" applyFill="1" applyBorder="1" applyAlignment="1">
      <alignment horizontal="center" vertical="center"/>
    </xf>
    <xf numFmtId="0" fontId="8" fillId="0" borderId="0" xfId="1" applyFont="1" applyFill="1" applyBorder="1" applyAlignment="1">
      <alignment horizontal="left" vertical="center" wrapText="1"/>
    </xf>
    <xf numFmtId="0" fontId="48" fillId="0" borderId="0" xfId="1" applyFont="1" applyFill="1" applyBorder="1" applyAlignment="1">
      <alignment vertical="center"/>
    </xf>
    <xf numFmtId="0" fontId="8" fillId="0" borderId="84" xfId="1" applyFont="1" applyFill="1" applyBorder="1" applyAlignment="1">
      <alignment horizontal="center" vertical="center" textRotation="255"/>
    </xf>
    <xf numFmtId="0" fontId="8" fillId="0" borderId="85" xfId="1" applyFont="1" applyFill="1" applyBorder="1" applyAlignment="1">
      <alignment horizontal="center" vertical="center" textRotation="255"/>
    </xf>
    <xf numFmtId="0" fontId="8" fillId="0" borderId="86" xfId="1" applyFont="1" applyFill="1" applyBorder="1" applyAlignment="1">
      <alignment horizontal="center" vertical="center" textRotation="255"/>
    </xf>
    <xf numFmtId="186" fontId="8" fillId="0" borderId="31" xfId="1" applyNumberFormat="1" applyFont="1" applyFill="1" applyBorder="1" applyAlignment="1">
      <alignment horizontal="center" vertical="center"/>
    </xf>
    <xf numFmtId="186" fontId="8" fillId="0" borderId="32" xfId="1" applyNumberFormat="1" applyFont="1" applyFill="1" applyBorder="1" applyAlignment="1">
      <alignment horizontal="center" vertical="center"/>
    </xf>
    <xf numFmtId="186" fontId="21" fillId="3" borderId="31" xfId="1" applyNumberFormat="1" applyFont="1" applyFill="1" applyBorder="1" applyAlignment="1">
      <alignment horizontal="center" vertical="center"/>
    </xf>
    <xf numFmtId="186" fontId="21" fillId="3" borderId="32"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xf numFmtId="176" fontId="8" fillId="0" borderId="38"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wrapText="1"/>
    </xf>
    <xf numFmtId="176" fontId="8" fillId="0" borderId="87" xfId="1" applyNumberFormat="1" applyFont="1" applyFill="1" applyBorder="1" applyAlignment="1">
      <alignment horizontal="center" vertical="center" wrapText="1"/>
    </xf>
    <xf numFmtId="176" fontId="21" fillId="3" borderId="8" xfId="1" applyNumberFormat="1" applyFont="1" applyFill="1" applyBorder="1" applyAlignment="1">
      <alignment horizontal="center" vertical="center"/>
    </xf>
    <xf numFmtId="176" fontId="21" fillId="3" borderId="38" xfId="1" applyNumberFormat="1" applyFont="1" applyFill="1" applyBorder="1" applyAlignment="1">
      <alignment horizontal="center" vertical="center"/>
    </xf>
    <xf numFmtId="176" fontId="21" fillId="3" borderId="8" xfId="1" applyNumberFormat="1" applyFont="1" applyFill="1" applyBorder="1" applyAlignment="1">
      <alignment horizontal="center" vertical="center" wrapText="1"/>
    </xf>
    <xf numFmtId="176" fontId="21" fillId="3" borderId="87" xfId="1" applyNumberFormat="1" applyFont="1" applyFill="1" applyBorder="1" applyAlignment="1">
      <alignment horizontal="center" vertical="center" wrapText="1"/>
    </xf>
    <xf numFmtId="0" fontId="8" fillId="0" borderId="87" xfId="1" applyFont="1" applyFill="1" applyBorder="1" applyAlignment="1">
      <alignment horizontal="center" vertical="center"/>
    </xf>
    <xf numFmtId="0" fontId="8" fillId="0" borderId="28" xfId="1" applyFont="1" applyFill="1" applyBorder="1" applyAlignment="1">
      <alignment horizontal="center" vertical="center" textRotation="255"/>
    </xf>
    <xf numFmtId="0" fontId="8" fillId="0" borderId="0" xfId="1" applyFont="1" applyFill="1" applyBorder="1" applyAlignment="1">
      <alignment horizontal="center" vertical="center" textRotation="255"/>
    </xf>
    <xf numFmtId="0" fontId="8" fillId="0" borderId="4" xfId="1" applyFont="1" applyFill="1" applyBorder="1" applyAlignment="1">
      <alignment horizontal="center" vertical="center" textRotation="255"/>
    </xf>
    <xf numFmtId="0" fontId="8" fillId="0" borderId="88" xfId="1" applyFont="1" applyFill="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right" vertical="center"/>
    </xf>
    <xf numFmtId="0" fontId="8" fillId="0" borderId="2"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5" xfId="1" applyFont="1" applyFill="1" applyBorder="1" applyAlignment="1">
      <alignment horizontal="center" vertical="center"/>
    </xf>
    <xf numFmtId="0" fontId="21" fillId="3" borderId="3" xfId="1" applyFont="1" applyFill="1" applyBorder="1" applyAlignment="1">
      <alignment horizontal="center" vertical="center"/>
    </xf>
    <xf numFmtId="0" fontId="21" fillId="3" borderId="1" xfId="1" applyFont="1" applyFill="1" applyBorder="1" applyAlignment="1">
      <alignment horizontal="center" vertical="center"/>
    </xf>
    <xf numFmtId="0" fontId="21" fillId="3" borderId="7" xfId="1" applyFont="1" applyFill="1" applyBorder="1" applyAlignment="1">
      <alignment horizontal="center" vertical="center"/>
    </xf>
    <xf numFmtId="0" fontId="21" fillId="3" borderId="4" xfId="1" applyFont="1" applyFill="1" applyBorder="1" applyAlignment="1">
      <alignment horizontal="center" vertical="center"/>
    </xf>
    <xf numFmtId="0" fontId="8" fillId="0" borderId="4" xfId="1" applyFont="1" applyFill="1" applyBorder="1" applyAlignment="1">
      <alignment horizontal="left" vertical="center" wrapText="1"/>
    </xf>
    <xf numFmtId="0" fontId="8" fillId="0" borderId="91" xfId="1" applyFont="1" applyFill="1" applyBorder="1" applyAlignment="1">
      <alignment horizontal="center" vertical="center" textRotation="255"/>
    </xf>
    <xf numFmtId="0" fontId="8" fillId="0" borderId="92" xfId="1" applyFont="1" applyFill="1" applyBorder="1" applyAlignment="1">
      <alignment horizontal="center" vertical="center" textRotation="255"/>
    </xf>
    <xf numFmtId="0" fontId="8" fillId="0" borderId="93" xfId="1" applyFont="1" applyFill="1" applyBorder="1" applyAlignment="1">
      <alignment horizontal="center" vertical="center" textRotation="255"/>
    </xf>
    <xf numFmtId="0" fontId="8" fillId="0" borderId="94" xfId="1" applyFont="1" applyFill="1" applyBorder="1" applyAlignment="1">
      <alignment horizontal="center" vertical="center" textRotation="255"/>
    </xf>
    <xf numFmtId="0" fontId="8" fillId="0" borderId="95" xfId="1" applyFont="1" applyFill="1" applyBorder="1" applyAlignment="1">
      <alignment horizontal="center" vertical="center" textRotation="255"/>
    </xf>
    <xf numFmtId="0" fontId="48" fillId="0" borderId="1" xfId="1" applyFont="1" applyFill="1" applyBorder="1" applyAlignment="1">
      <alignment horizontal="right" vertical="center" wrapText="1"/>
    </xf>
    <xf numFmtId="0" fontId="48" fillId="0" borderId="0" xfId="1" applyFont="1" applyFill="1" applyBorder="1" applyAlignment="1">
      <alignment horizontal="left" vertical="center" wrapText="1"/>
    </xf>
    <xf numFmtId="0" fontId="5" fillId="0" borderId="0" xfId="1" applyFont="1" applyFill="1" applyBorder="1" applyAlignment="1">
      <alignment horizontal="right" vertical="center" wrapText="1"/>
    </xf>
    <xf numFmtId="0" fontId="5" fillId="0" borderId="3" xfId="1" applyFont="1" applyFill="1" applyBorder="1" applyAlignment="1">
      <alignment horizontal="center"/>
    </xf>
    <xf numFmtId="0" fontId="5" fillId="0" borderId="2" xfId="1" applyFont="1" applyFill="1" applyBorder="1" applyAlignment="1">
      <alignment horizontal="center"/>
    </xf>
    <xf numFmtId="0" fontId="5" fillId="0" borderId="11" xfId="1" applyFont="1" applyFill="1" applyBorder="1" applyAlignment="1">
      <alignment horizontal="center"/>
    </xf>
    <xf numFmtId="0" fontId="5" fillId="0" borderId="9" xfId="1" applyFont="1" applyFill="1" applyBorder="1" applyAlignment="1">
      <alignment horizontal="center"/>
    </xf>
    <xf numFmtId="0" fontId="5" fillId="0" borderId="1" xfId="1" applyFont="1" applyFill="1" applyBorder="1" applyAlignment="1">
      <alignment horizontal="center"/>
    </xf>
    <xf numFmtId="0" fontId="8" fillId="0" borderId="12" xfId="1" applyFont="1" applyFill="1" applyBorder="1" applyAlignment="1">
      <alignment horizontal="center" vertical="center"/>
    </xf>
    <xf numFmtId="0" fontId="8" fillId="2" borderId="0" xfId="1" applyFont="1" applyFill="1" applyBorder="1" applyAlignment="1">
      <alignment horizontal="distributed" vertical="center"/>
    </xf>
    <xf numFmtId="0" fontId="8" fillId="2" borderId="12" xfId="1" applyFont="1" applyFill="1" applyBorder="1" applyAlignment="1">
      <alignment horizontal="distributed" vertical="center"/>
    </xf>
    <xf numFmtId="0" fontId="48" fillId="2" borderId="0" xfId="1" applyFont="1" applyFill="1" applyBorder="1" applyAlignment="1">
      <alignment horizontal="distributed" vertical="center"/>
    </xf>
    <xf numFmtId="0" fontId="8" fillId="2" borderId="4" xfId="1" applyFont="1" applyFill="1" applyBorder="1" applyAlignment="1">
      <alignment horizontal="distributed" vertical="center"/>
    </xf>
    <xf numFmtId="0" fontId="48" fillId="2" borderId="4" xfId="1" applyFont="1" applyFill="1" applyBorder="1" applyAlignment="1">
      <alignment horizontal="distributed" vertical="center"/>
    </xf>
    <xf numFmtId="0" fontId="8" fillId="2" borderId="28" xfId="1" applyFont="1" applyFill="1" applyBorder="1" applyAlignment="1">
      <alignment horizontal="distributed" vertical="center"/>
    </xf>
    <xf numFmtId="0" fontId="8" fillId="2" borderId="1" xfId="1" applyFont="1" applyFill="1" applyBorder="1" applyAlignment="1">
      <alignment horizontal="right" vertical="center" wrapText="1"/>
    </xf>
    <xf numFmtId="188" fontId="8" fillId="2" borderId="46" xfId="1" applyNumberFormat="1" applyFont="1" applyFill="1" applyBorder="1" applyAlignment="1">
      <alignment horizontal="center" vertical="center"/>
    </xf>
    <xf numFmtId="188" fontId="8" fillId="2" borderId="45" xfId="1" applyNumberFormat="1" applyFont="1" applyFill="1" applyBorder="1" applyAlignment="1">
      <alignment horizontal="center" vertical="center"/>
    </xf>
    <xf numFmtId="0" fontId="8" fillId="2" borderId="46" xfId="1" applyNumberFormat="1" applyFont="1" applyFill="1" applyBorder="1" applyAlignment="1">
      <alignment horizontal="center" vertical="center"/>
    </xf>
    <xf numFmtId="0" fontId="8" fillId="2" borderId="45" xfId="1" applyNumberFormat="1" applyFont="1" applyFill="1" applyBorder="1" applyAlignment="1">
      <alignment horizontal="center" vertical="center"/>
    </xf>
    <xf numFmtId="0" fontId="8" fillId="2" borderId="3" xfId="1" applyNumberFormat="1" applyFont="1" applyFill="1" applyBorder="1" applyAlignment="1">
      <alignment horizontal="center" vertical="center"/>
    </xf>
    <xf numFmtId="49" fontId="8" fillId="2" borderId="7"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0" fontId="21" fillId="3" borderId="3" xfId="1" applyNumberFormat="1" applyFont="1" applyFill="1" applyBorder="1" applyAlignment="1">
      <alignment horizontal="center" vertical="center"/>
    </xf>
    <xf numFmtId="49" fontId="21" fillId="3" borderId="7" xfId="1" applyNumberFormat="1" applyFont="1" applyFill="1" applyBorder="1" applyAlignment="1">
      <alignment horizontal="center" vertical="center"/>
    </xf>
    <xf numFmtId="0" fontId="8" fillId="2" borderId="4" xfId="1" applyFont="1" applyFill="1" applyBorder="1" applyAlignment="1">
      <alignment horizontal="left" vertical="center" wrapText="1"/>
    </xf>
    <xf numFmtId="0" fontId="63" fillId="0" borderId="0" xfId="1" applyFont="1" applyAlignment="1">
      <alignment horizontal="center" vertical="center"/>
    </xf>
    <xf numFmtId="0" fontId="8" fillId="0" borderId="4" xfId="1" applyFont="1" applyFill="1" applyBorder="1" applyAlignment="1">
      <alignment horizontal="distributed" vertical="top"/>
    </xf>
    <xf numFmtId="0" fontId="8" fillId="0" borderId="0" xfId="1" applyFont="1" applyFill="1" applyBorder="1" applyAlignment="1">
      <alignment horizontal="distributed"/>
    </xf>
    <xf numFmtId="0" fontId="48" fillId="0" borderId="0" xfId="1" applyFont="1" applyFill="1" applyBorder="1" applyAlignment="1"/>
    <xf numFmtId="189" fontId="8" fillId="0" borderId="26" xfId="1" applyNumberFormat="1" applyFont="1" applyBorder="1" applyAlignment="1">
      <alignment horizontal="center" vertical="center"/>
    </xf>
    <xf numFmtId="189" fontId="8" fillId="0" borderId="14" xfId="1" applyNumberFormat="1" applyFont="1" applyBorder="1" applyAlignment="1">
      <alignment horizontal="center" vertical="center"/>
    </xf>
    <xf numFmtId="189" fontId="8" fillId="0" borderId="26" xfId="1" applyNumberFormat="1" applyFont="1" applyFill="1" applyBorder="1" applyAlignment="1">
      <alignment horizontal="center" vertical="center"/>
    </xf>
    <xf numFmtId="189" fontId="8" fillId="0" borderId="14" xfId="1" applyNumberFormat="1" applyFont="1" applyFill="1" applyBorder="1" applyAlignment="1">
      <alignment horizontal="center" vertical="center"/>
    </xf>
    <xf numFmtId="189" fontId="8" fillId="0" borderId="11" xfId="1" applyNumberFormat="1" applyFont="1" applyFill="1" applyBorder="1" applyAlignment="1">
      <alignment horizontal="right" vertical="center"/>
    </xf>
    <xf numFmtId="189" fontId="8" fillId="0" borderId="15" xfId="1" applyNumberFormat="1" applyFont="1" applyFill="1" applyBorder="1" applyAlignment="1">
      <alignment horizontal="right" vertical="center"/>
    </xf>
    <xf numFmtId="189" fontId="21" fillId="3" borderId="62" xfId="1" applyNumberFormat="1" applyFont="1" applyFill="1" applyBorder="1" applyAlignment="1">
      <alignment vertical="center"/>
    </xf>
    <xf numFmtId="0" fontId="1" fillId="3" borderId="22" xfId="1" applyFont="1" applyFill="1" applyBorder="1" applyAlignment="1">
      <alignment vertical="center"/>
    </xf>
    <xf numFmtId="0" fontId="8" fillId="0" borderId="12" xfId="1" applyFont="1" applyFill="1" applyBorder="1" applyAlignment="1">
      <alignment horizontal="distributed" vertical="top"/>
    </xf>
    <xf numFmtId="0" fontId="48" fillId="0" borderId="12" xfId="1" applyFont="1" applyFill="1" applyBorder="1" applyAlignment="1"/>
    <xf numFmtId="0" fontId="8" fillId="0" borderId="28" xfId="1" applyFont="1" applyFill="1" applyBorder="1" applyAlignment="1">
      <alignment horizontal="distributed"/>
    </xf>
    <xf numFmtId="0" fontId="48" fillId="0" borderId="28" xfId="1" applyFont="1" applyFill="1" applyBorder="1" applyAlignment="1"/>
    <xf numFmtId="189" fontId="8" fillId="0" borderId="45" xfId="1" applyNumberFormat="1" applyFont="1" applyBorder="1" applyAlignment="1">
      <alignment horizontal="center" vertical="center"/>
    </xf>
    <xf numFmtId="189" fontId="8" fillId="0" borderId="45" xfId="1" applyNumberFormat="1" applyFont="1" applyFill="1" applyBorder="1" applyAlignment="1">
      <alignment horizontal="center" vertical="center"/>
    </xf>
    <xf numFmtId="189" fontId="8" fillId="0" borderId="27" xfId="1" applyNumberFormat="1" applyFont="1" applyFill="1" applyBorder="1" applyAlignment="1">
      <alignment horizontal="right" vertical="center"/>
    </xf>
    <xf numFmtId="189" fontId="8" fillId="0" borderId="7" xfId="1" applyNumberFormat="1" applyFont="1" applyFill="1" applyBorder="1" applyAlignment="1">
      <alignment horizontal="right" vertical="center"/>
    </xf>
    <xf numFmtId="178" fontId="21" fillId="3" borderId="69" xfId="1" applyNumberFormat="1" applyFont="1" applyFill="1" applyBorder="1" applyAlignment="1">
      <alignment vertical="center"/>
    </xf>
    <xf numFmtId="178" fontId="21" fillId="3" borderId="51" xfId="1" applyNumberFormat="1" applyFont="1" applyFill="1" applyBorder="1" applyAlignment="1">
      <alignment vertical="center"/>
    </xf>
    <xf numFmtId="0" fontId="21" fillId="3" borderId="96" xfId="1" applyFont="1" applyFill="1" applyBorder="1" applyAlignment="1">
      <alignment horizontal="center" vertical="center"/>
    </xf>
    <xf numFmtId="0" fontId="21" fillId="3" borderId="51" xfId="1" applyFont="1" applyFill="1" applyBorder="1" applyAlignment="1">
      <alignment horizontal="center" vertical="center"/>
    </xf>
    <xf numFmtId="189" fontId="8" fillId="0" borderId="11" xfId="1" applyNumberFormat="1" applyFont="1" applyFill="1" applyBorder="1" applyAlignment="1">
      <alignment horizontal="center" vertical="center"/>
    </xf>
    <xf numFmtId="0" fontId="8" fillId="0" borderId="0" xfId="1" applyFont="1" applyFill="1" applyBorder="1" applyAlignment="1">
      <alignment horizontal="distributed" vertical="top"/>
    </xf>
    <xf numFmtId="0" fontId="11" fillId="0" borderId="4" xfId="1" applyFont="1" applyFill="1" applyBorder="1" applyAlignment="1">
      <alignment horizontal="center" vertical="center" wrapText="1"/>
    </xf>
  </cellXfs>
  <cellStyles count="5">
    <cellStyle name="桁区切り 2" xfId="2" xr:uid="{00000000-0005-0000-0000-000000000000}"/>
    <cellStyle name="標準" xfId="0" builtinId="0"/>
    <cellStyle name="標準 2" xfId="1" xr:uid="{00000000-0005-0000-0000-000002000000}"/>
    <cellStyle name="標準 3" xfId="4" xr:uid="{00000000-0005-0000-0000-000003000000}"/>
    <cellStyle name="標準_Sheet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7</xdr:row>
      <xdr:rowOff>0</xdr:rowOff>
    </xdr:to>
    <xdr:cxnSp macro="">
      <xdr:nvCxnSpPr>
        <xdr:cNvPr id="2" name="AutoShape 1">
          <a:extLst>
            <a:ext uri="{FF2B5EF4-FFF2-40B4-BE49-F238E27FC236}">
              <a16:creationId xmlns:a16="http://schemas.microsoft.com/office/drawing/2014/main" id="{00000000-0008-0000-0000-000002000000}"/>
            </a:ext>
          </a:extLst>
        </xdr:cNvPr>
        <xdr:cNvCxnSpPr>
          <a:cxnSpLocks noChangeShapeType="1"/>
        </xdr:cNvCxnSpPr>
      </xdr:nvCxnSpPr>
      <xdr:spPr bwMode="auto">
        <a:xfrm>
          <a:off x="0" y="695325"/>
          <a:ext cx="1438275" cy="3429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35</xdr:row>
      <xdr:rowOff>0</xdr:rowOff>
    </xdr:from>
    <xdr:to>
      <xdr:col>3</xdr:col>
      <xdr:colOff>0</xdr:colOff>
      <xdr:row>37</xdr:row>
      <xdr:rowOff>0</xdr:rowOff>
    </xdr:to>
    <xdr:cxnSp macro="">
      <xdr:nvCxnSpPr>
        <xdr:cNvPr id="3" name="AutoShape 4">
          <a:extLst>
            <a:ext uri="{FF2B5EF4-FFF2-40B4-BE49-F238E27FC236}">
              <a16:creationId xmlns:a16="http://schemas.microsoft.com/office/drawing/2014/main" id="{00000000-0008-0000-0000-000003000000}"/>
            </a:ext>
          </a:extLst>
        </xdr:cNvPr>
        <xdr:cNvCxnSpPr>
          <a:cxnSpLocks noChangeShapeType="1"/>
        </xdr:cNvCxnSpPr>
      </xdr:nvCxnSpPr>
      <xdr:spPr bwMode="auto">
        <a:xfrm>
          <a:off x="0" y="4972050"/>
          <a:ext cx="1438275" cy="3429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5</xdr:row>
      <xdr:rowOff>0</xdr:rowOff>
    </xdr:from>
    <xdr:to>
      <xdr:col>3</xdr:col>
      <xdr:colOff>0</xdr:colOff>
      <xdr:row>7</xdr:row>
      <xdr:rowOff>0</xdr:rowOff>
    </xdr:to>
    <xdr:cxnSp macro="">
      <xdr:nvCxnSpPr>
        <xdr:cNvPr id="4" name="AutoShape 2">
          <a:extLst>
            <a:ext uri="{FF2B5EF4-FFF2-40B4-BE49-F238E27FC236}">
              <a16:creationId xmlns:a16="http://schemas.microsoft.com/office/drawing/2014/main" id="{00000000-0008-0000-0000-000004000000}"/>
            </a:ext>
          </a:extLst>
        </xdr:cNvPr>
        <xdr:cNvCxnSpPr>
          <a:cxnSpLocks noChangeShapeType="1"/>
        </xdr:cNvCxnSpPr>
      </xdr:nvCxnSpPr>
      <xdr:spPr bwMode="auto">
        <a:xfrm>
          <a:off x="0" y="695325"/>
          <a:ext cx="1438275" cy="3429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5</xdr:row>
      <xdr:rowOff>0</xdr:rowOff>
    </xdr:from>
    <xdr:to>
      <xdr:col>6</xdr:col>
      <xdr:colOff>0</xdr:colOff>
      <xdr:row>7</xdr:row>
      <xdr:rowOff>0</xdr:rowOff>
    </xdr:to>
    <xdr:cxnSp macro="">
      <xdr:nvCxnSpPr>
        <xdr:cNvPr id="2" name="AutoShape 1">
          <a:extLst>
            <a:ext uri="{FF2B5EF4-FFF2-40B4-BE49-F238E27FC236}">
              <a16:creationId xmlns:a16="http://schemas.microsoft.com/office/drawing/2014/main" id="{00000000-0008-0000-1200-000002000000}"/>
            </a:ext>
          </a:extLst>
        </xdr:cNvPr>
        <xdr:cNvCxnSpPr>
          <a:cxnSpLocks noChangeShapeType="1"/>
        </xdr:cNvCxnSpPr>
      </xdr:nvCxnSpPr>
      <xdr:spPr bwMode="auto">
        <a:xfrm>
          <a:off x="9525" y="647700"/>
          <a:ext cx="2209800" cy="3429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4</xdr:row>
      <xdr:rowOff>0</xdr:rowOff>
    </xdr:from>
    <xdr:to>
      <xdr:col>4</xdr:col>
      <xdr:colOff>0</xdr:colOff>
      <xdr:row>7</xdr:row>
      <xdr:rowOff>0</xdr:rowOff>
    </xdr:to>
    <xdr:cxnSp macro="">
      <xdr:nvCxnSpPr>
        <xdr:cNvPr id="2" name="AutoShape 1">
          <a:extLst>
            <a:ext uri="{FF2B5EF4-FFF2-40B4-BE49-F238E27FC236}">
              <a16:creationId xmlns:a16="http://schemas.microsoft.com/office/drawing/2014/main" id="{00000000-0008-0000-1300-000002000000}"/>
            </a:ext>
          </a:extLst>
        </xdr:cNvPr>
        <xdr:cNvCxnSpPr>
          <a:cxnSpLocks noChangeShapeType="1"/>
        </xdr:cNvCxnSpPr>
      </xdr:nvCxnSpPr>
      <xdr:spPr bwMode="auto">
        <a:xfrm>
          <a:off x="9525" y="438150"/>
          <a:ext cx="2028825" cy="36195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9525</xdr:rowOff>
    </xdr:from>
    <xdr:to>
      <xdr:col>6</xdr:col>
      <xdr:colOff>0</xdr:colOff>
      <xdr:row>6</xdr:row>
      <xdr:rowOff>0</xdr:rowOff>
    </xdr:to>
    <xdr:cxnSp macro="">
      <xdr:nvCxnSpPr>
        <xdr:cNvPr id="2" name="AutoShape 1">
          <a:extLst>
            <a:ext uri="{FF2B5EF4-FFF2-40B4-BE49-F238E27FC236}">
              <a16:creationId xmlns:a16="http://schemas.microsoft.com/office/drawing/2014/main" id="{00000000-0008-0000-1400-000002000000}"/>
            </a:ext>
          </a:extLst>
        </xdr:cNvPr>
        <xdr:cNvCxnSpPr>
          <a:cxnSpLocks noChangeShapeType="1"/>
        </xdr:cNvCxnSpPr>
      </xdr:nvCxnSpPr>
      <xdr:spPr bwMode="auto">
        <a:xfrm>
          <a:off x="0" y="514350"/>
          <a:ext cx="1657350" cy="390525"/>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xdr:row>
      <xdr:rowOff>9525</xdr:rowOff>
    </xdr:from>
    <xdr:to>
      <xdr:col>6</xdr:col>
      <xdr:colOff>0</xdr:colOff>
      <xdr:row>6</xdr:row>
      <xdr:rowOff>0</xdr:rowOff>
    </xdr:to>
    <xdr:cxnSp macro="">
      <xdr:nvCxnSpPr>
        <xdr:cNvPr id="2" name="AutoShape 1">
          <a:extLst>
            <a:ext uri="{FF2B5EF4-FFF2-40B4-BE49-F238E27FC236}">
              <a16:creationId xmlns:a16="http://schemas.microsoft.com/office/drawing/2014/main" id="{00000000-0008-0000-1500-000002000000}"/>
            </a:ext>
          </a:extLst>
        </xdr:cNvPr>
        <xdr:cNvCxnSpPr>
          <a:cxnSpLocks noChangeShapeType="1"/>
        </xdr:cNvCxnSpPr>
      </xdr:nvCxnSpPr>
      <xdr:spPr bwMode="auto">
        <a:xfrm>
          <a:off x="0" y="514350"/>
          <a:ext cx="1657350" cy="390525"/>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7</xdr:row>
      <xdr:rowOff>0</xdr:rowOff>
    </xdr:to>
    <xdr:cxnSp macro="">
      <xdr:nvCxnSpPr>
        <xdr:cNvPr id="2" name="AutoShape 2">
          <a:extLst>
            <a:ext uri="{FF2B5EF4-FFF2-40B4-BE49-F238E27FC236}">
              <a16:creationId xmlns:a16="http://schemas.microsoft.com/office/drawing/2014/main" id="{00000000-0008-0000-0100-000002000000}"/>
            </a:ext>
          </a:extLst>
        </xdr:cNvPr>
        <xdr:cNvCxnSpPr>
          <a:cxnSpLocks noChangeShapeType="1"/>
        </xdr:cNvCxnSpPr>
      </xdr:nvCxnSpPr>
      <xdr:spPr bwMode="auto">
        <a:xfrm>
          <a:off x="0" y="666750"/>
          <a:ext cx="1438275" cy="32385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34</xdr:row>
      <xdr:rowOff>0</xdr:rowOff>
    </xdr:from>
    <xdr:to>
      <xdr:col>3</xdr:col>
      <xdr:colOff>0</xdr:colOff>
      <xdr:row>36</xdr:row>
      <xdr:rowOff>0</xdr:rowOff>
    </xdr:to>
    <xdr:cxnSp macro="">
      <xdr:nvCxnSpPr>
        <xdr:cNvPr id="3" name="AutoShape 4">
          <a:extLst>
            <a:ext uri="{FF2B5EF4-FFF2-40B4-BE49-F238E27FC236}">
              <a16:creationId xmlns:a16="http://schemas.microsoft.com/office/drawing/2014/main" id="{00000000-0008-0000-0100-000003000000}"/>
            </a:ext>
          </a:extLst>
        </xdr:cNvPr>
        <xdr:cNvCxnSpPr>
          <a:cxnSpLocks noChangeShapeType="1"/>
        </xdr:cNvCxnSpPr>
      </xdr:nvCxnSpPr>
      <xdr:spPr bwMode="auto">
        <a:xfrm>
          <a:off x="0" y="5314950"/>
          <a:ext cx="1438275" cy="32385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0</xdr:colOff>
      <xdr:row>7</xdr:row>
      <xdr:rowOff>0</xdr:rowOff>
    </xdr:to>
    <xdr:cxnSp macro="">
      <xdr:nvCxnSpPr>
        <xdr:cNvPr id="2" name="AutoShape 1">
          <a:extLst>
            <a:ext uri="{FF2B5EF4-FFF2-40B4-BE49-F238E27FC236}">
              <a16:creationId xmlns:a16="http://schemas.microsoft.com/office/drawing/2014/main" id="{00000000-0008-0000-0200-000002000000}"/>
            </a:ext>
          </a:extLst>
        </xdr:cNvPr>
        <xdr:cNvCxnSpPr>
          <a:cxnSpLocks noChangeShapeType="1"/>
        </xdr:cNvCxnSpPr>
      </xdr:nvCxnSpPr>
      <xdr:spPr bwMode="auto">
        <a:xfrm>
          <a:off x="0" y="742950"/>
          <a:ext cx="1238250" cy="4572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28</xdr:row>
      <xdr:rowOff>0</xdr:rowOff>
    </xdr:from>
    <xdr:to>
      <xdr:col>6</xdr:col>
      <xdr:colOff>0</xdr:colOff>
      <xdr:row>30</xdr:row>
      <xdr:rowOff>0</xdr:rowOff>
    </xdr:to>
    <xdr:cxnSp macro="">
      <xdr:nvCxnSpPr>
        <xdr:cNvPr id="3" name="AutoShape 2">
          <a:extLst>
            <a:ext uri="{FF2B5EF4-FFF2-40B4-BE49-F238E27FC236}">
              <a16:creationId xmlns:a16="http://schemas.microsoft.com/office/drawing/2014/main" id="{00000000-0008-0000-0200-000003000000}"/>
            </a:ext>
          </a:extLst>
        </xdr:cNvPr>
        <xdr:cNvCxnSpPr>
          <a:cxnSpLocks noChangeShapeType="1"/>
        </xdr:cNvCxnSpPr>
      </xdr:nvCxnSpPr>
      <xdr:spPr bwMode="auto">
        <a:xfrm>
          <a:off x="0" y="4733925"/>
          <a:ext cx="1238250" cy="4572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37930</xdr:colOff>
      <xdr:row>15</xdr:row>
      <xdr:rowOff>42146</xdr:rowOff>
    </xdr:from>
    <xdr:to>
      <xdr:col>8</xdr:col>
      <xdr:colOff>190500</xdr:colOff>
      <xdr:row>17</xdr:row>
      <xdr:rowOff>189653</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2381080" y="2794871"/>
          <a:ext cx="152570" cy="566607"/>
        </a:xfrm>
        <a:prstGeom prst="rightBrac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24194</xdr:colOff>
      <xdr:row>38</xdr:row>
      <xdr:rowOff>36840</xdr:rowOff>
    </xdr:from>
    <xdr:to>
      <xdr:col>8</xdr:col>
      <xdr:colOff>142875</xdr:colOff>
      <xdr:row>40</xdr:row>
      <xdr:rowOff>184347</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2367344" y="6780540"/>
          <a:ext cx="118681" cy="566607"/>
        </a:xfrm>
        <a:prstGeom prst="rightBrac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9</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flipH="1" flipV="1">
          <a:off x="9525" y="457200"/>
          <a:ext cx="657225" cy="704850"/>
        </a:xfrm>
        <a:prstGeom prst="line">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16</xdr:row>
      <xdr:rowOff>0</xdr:rowOff>
    </xdr:from>
    <xdr:to>
      <xdr:col>2</xdr:col>
      <xdr:colOff>0</xdr:colOff>
      <xdr:row>21</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flipH="1" flipV="1">
          <a:off x="9525" y="1962150"/>
          <a:ext cx="657225" cy="704850"/>
        </a:xfrm>
        <a:prstGeom prst="line">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0</xdr:rowOff>
    </xdr:from>
    <xdr:to>
      <xdr:col>6</xdr:col>
      <xdr:colOff>0</xdr:colOff>
      <xdr:row>6</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9525" y="619125"/>
          <a:ext cx="1609725" cy="381000"/>
        </a:xfrm>
        <a:prstGeom prst="line">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26</xdr:row>
      <xdr:rowOff>0</xdr:rowOff>
    </xdr:from>
    <xdr:to>
      <xdr:col>6</xdr:col>
      <xdr:colOff>0</xdr:colOff>
      <xdr:row>28</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0" y="3695700"/>
          <a:ext cx="1619250" cy="381000"/>
        </a:xfrm>
        <a:prstGeom prst="line">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xdr:row>
      <xdr:rowOff>0</xdr:rowOff>
    </xdr:from>
    <xdr:to>
      <xdr:col>5</xdr:col>
      <xdr:colOff>0</xdr:colOff>
      <xdr:row>6</xdr:row>
      <xdr:rowOff>0</xdr:rowOff>
    </xdr:to>
    <xdr:cxnSp macro="">
      <xdr:nvCxnSpPr>
        <xdr:cNvPr id="2" name="AutoShape 1">
          <a:extLst>
            <a:ext uri="{FF2B5EF4-FFF2-40B4-BE49-F238E27FC236}">
              <a16:creationId xmlns:a16="http://schemas.microsoft.com/office/drawing/2014/main" id="{00000000-0008-0000-0A00-000002000000}"/>
            </a:ext>
          </a:extLst>
        </xdr:cNvPr>
        <xdr:cNvCxnSpPr>
          <a:cxnSpLocks noChangeShapeType="1"/>
        </xdr:cNvCxnSpPr>
      </xdr:nvCxnSpPr>
      <xdr:spPr bwMode="auto">
        <a:xfrm>
          <a:off x="9525" y="428625"/>
          <a:ext cx="1790700" cy="3810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8</xdr:col>
      <xdr:colOff>0</xdr:colOff>
      <xdr:row>6</xdr:row>
      <xdr:rowOff>0</xdr:rowOff>
    </xdr:to>
    <xdr:cxnSp macro="">
      <xdr:nvCxnSpPr>
        <xdr:cNvPr id="2" name="AutoShape 1">
          <a:extLst>
            <a:ext uri="{FF2B5EF4-FFF2-40B4-BE49-F238E27FC236}">
              <a16:creationId xmlns:a16="http://schemas.microsoft.com/office/drawing/2014/main" id="{00000000-0008-0000-0F00-000002000000}"/>
            </a:ext>
          </a:extLst>
        </xdr:cNvPr>
        <xdr:cNvCxnSpPr>
          <a:cxnSpLocks noChangeShapeType="1"/>
        </xdr:cNvCxnSpPr>
      </xdr:nvCxnSpPr>
      <xdr:spPr bwMode="auto">
        <a:xfrm>
          <a:off x="9525" y="476250"/>
          <a:ext cx="1228725" cy="38100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5</xdr:row>
      <xdr:rowOff>276225</xdr:rowOff>
    </xdr:to>
    <xdr:sp macro="" textlink="">
      <xdr:nvSpPr>
        <xdr:cNvPr id="2" name="Line 2">
          <a:extLst>
            <a:ext uri="{FF2B5EF4-FFF2-40B4-BE49-F238E27FC236}">
              <a16:creationId xmlns:a16="http://schemas.microsoft.com/office/drawing/2014/main" id="{00000000-0008-0000-1000-000002000000}"/>
            </a:ext>
          </a:extLst>
        </xdr:cNvPr>
        <xdr:cNvSpPr>
          <a:spLocks noChangeShapeType="1"/>
        </xdr:cNvSpPr>
      </xdr:nvSpPr>
      <xdr:spPr bwMode="auto">
        <a:xfrm flipH="1" flipV="1">
          <a:off x="0" y="438150"/>
          <a:ext cx="1743075" cy="4667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9525</xdr:rowOff>
    </xdr:from>
    <xdr:to>
      <xdr:col>6</xdr:col>
      <xdr:colOff>0</xdr:colOff>
      <xdr:row>6</xdr:row>
      <xdr:rowOff>238125</xdr:rowOff>
    </xdr:to>
    <xdr:cxnSp macro="">
      <xdr:nvCxnSpPr>
        <xdr:cNvPr id="2" name="AutoShape 1">
          <a:extLst>
            <a:ext uri="{FF2B5EF4-FFF2-40B4-BE49-F238E27FC236}">
              <a16:creationId xmlns:a16="http://schemas.microsoft.com/office/drawing/2014/main" id="{00000000-0008-0000-1100-000002000000}"/>
            </a:ext>
          </a:extLst>
        </xdr:cNvPr>
        <xdr:cNvCxnSpPr>
          <a:cxnSpLocks noChangeShapeType="1"/>
        </xdr:cNvCxnSpPr>
      </xdr:nvCxnSpPr>
      <xdr:spPr bwMode="auto">
        <a:xfrm>
          <a:off x="0" y="666750"/>
          <a:ext cx="2219325" cy="333375"/>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64"/>
  <sheetViews>
    <sheetView showGridLines="0" tabSelected="1" zoomScaleNormal="100" workbookViewId="0"/>
  </sheetViews>
  <sheetFormatPr defaultColWidth="6.125" defaultRowHeight="10.5" x14ac:dyDescent="0.4"/>
  <cols>
    <col min="1" max="1" width="0.875" style="5" customWidth="1"/>
    <col min="2" max="2" width="17.125" style="5" customWidth="1"/>
    <col min="3" max="3" width="0.875" style="5" customWidth="1"/>
    <col min="4" max="4" width="8.25" style="5" customWidth="1"/>
    <col min="5" max="5" width="6.125" style="5" customWidth="1"/>
    <col min="6" max="6" width="8.25" style="5" customWidth="1"/>
    <col min="7" max="7" width="6.125" style="5" customWidth="1"/>
    <col min="8" max="8" width="8.25" style="63" customWidth="1"/>
    <col min="9" max="9" width="6.125" style="63" customWidth="1"/>
    <col min="10" max="10" width="8.25" style="64" customWidth="1"/>
    <col min="11" max="11" width="6.125" style="5" customWidth="1"/>
    <col min="12" max="256" width="6.125" style="5"/>
    <col min="257" max="257" width="0.875" style="5" customWidth="1"/>
    <col min="258" max="258" width="17.125" style="5" customWidth="1"/>
    <col min="259" max="259" width="0.875" style="5" customWidth="1"/>
    <col min="260" max="260" width="8.25" style="5" customWidth="1"/>
    <col min="261" max="261" width="6.125" style="5" customWidth="1"/>
    <col min="262" max="262" width="8.25" style="5" customWidth="1"/>
    <col min="263" max="263" width="6.125" style="5" customWidth="1"/>
    <col min="264" max="264" width="8.25" style="5" customWidth="1"/>
    <col min="265" max="265" width="6.125" style="5" customWidth="1"/>
    <col min="266" max="266" width="8.25" style="5" customWidth="1"/>
    <col min="267" max="267" width="6.125" style="5" customWidth="1"/>
    <col min="268" max="512" width="6.125" style="5"/>
    <col min="513" max="513" width="0.875" style="5" customWidth="1"/>
    <col min="514" max="514" width="17.125" style="5" customWidth="1"/>
    <col min="515" max="515" width="0.875" style="5" customWidth="1"/>
    <col min="516" max="516" width="8.25" style="5" customWidth="1"/>
    <col min="517" max="517" width="6.125" style="5" customWidth="1"/>
    <col min="518" max="518" width="8.25" style="5" customWidth="1"/>
    <col min="519" max="519" width="6.125" style="5" customWidth="1"/>
    <col min="520" max="520" width="8.25" style="5" customWidth="1"/>
    <col min="521" max="521" width="6.125" style="5" customWidth="1"/>
    <col min="522" max="522" width="8.25" style="5" customWidth="1"/>
    <col min="523" max="523" width="6.125" style="5" customWidth="1"/>
    <col min="524" max="768" width="6.125" style="5"/>
    <col min="769" max="769" width="0.875" style="5" customWidth="1"/>
    <col min="770" max="770" width="17.125" style="5" customWidth="1"/>
    <col min="771" max="771" width="0.875" style="5" customWidth="1"/>
    <col min="772" max="772" width="8.25" style="5" customWidth="1"/>
    <col min="773" max="773" width="6.125" style="5" customWidth="1"/>
    <col min="774" max="774" width="8.25" style="5" customWidth="1"/>
    <col min="775" max="775" width="6.125" style="5" customWidth="1"/>
    <col min="776" max="776" width="8.25" style="5" customWidth="1"/>
    <col min="777" max="777" width="6.125" style="5" customWidth="1"/>
    <col min="778" max="778" width="8.25" style="5" customWidth="1"/>
    <col min="779" max="779" width="6.125" style="5" customWidth="1"/>
    <col min="780" max="1024" width="6.125" style="5"/>
    <col min="1025" max="1025" width="0.875" style="5" customWidth="1"/>
    <col min="1026" max="1026" width="17.125" style="5" customWidth="1"/>
    <col min="1027" max="1027" width="0.875" style="5" customWidth="1"/>
    <col min="1028" max="1028" width="8.25" style="5" customWidth="1"/>
    <col min="1029" max="1029" width="6.125" style="5" customWidth="1"/>
    <col min="1030" max="1030" width="8.25" style="5" customWidth="1"/>
    <col min="1031" max="1031" width="6.125" style="5" customWidth="1"/>
    <col min="1032" max="1032" width="8.25" style="5" customWidth="1"/>
    <col min="1033" max="1033" width="6.125" style="5" customWidth="1"/>
    <col min="1034" max="1034" width="8.25" style="5" customWidth="1"/>
    <col min="1035" max="1035" width="6.125" style="5" customWidth="1"/>
    <col min="1036" max="1280" width="6.125" style="5"/>
    <col min="1281" max="1281" width="0.875" style="5" customWidth="1"/>
    <col min="1282" max="1282" width="17.125" style="5" customWidth="1"/>
    <col min="1283" max="1283" width="0.875" style="5" customWidth="1"/>
    <col min="1284" max="1284" width="8.25" style="5" customWidth="1"/>
    <col min="1285" max="1285" width="6.125" style="5" customWidth="1"/>
    <col min="1286" max="1286" width="8.25" style="5" customWidth="1"/>
    <col min="1287" max="1287" width="6.125" style="5" customWidth="1"/>
    <col min="1288" max="1288" width="8.25" style="5" customWidth="1"/>
    <col min="1289" max="1289" width="6.125" style="5" customWidth="1"/>
    <col min="1290" max="1290" width="8.25" style="5" customWidth="1"/>
    <col min="1291" max="1291" width="6.125" style="5" customWidth="1"/>
    <col min="1292" max="1536" width="6.125" style="5"/>
    <col min="1537" max="1537" width="0.875" style="5" customWidth="1"/>
    <col min="1538" max="1538" width="17.125" style="5" customWidth="1"/>
    <col min="1539" max="1539" width="0.875" style="5" customWidth="1"/>
    <col min="1540" max="1540" width="8.25" style="5" customWidth="1"/>
    <col min="1541" max="1541" width="6.125" style="5" customWidth="1"/>
    <col min="1542" max="1542" width="8.25" style="5" customWidth="1"/>
    <col min="1543" max="1543" width="6.125" style="5" customWidth="1"/>
    <col min="1544" max="1544" width="8.25" style="5" customWidth="1"/>
    <col min="1545" max="1545" width="6.125" style="5" customWidth="1"/>
    <col min="1546" max="1546" width="8.25" style="5" customWidth="1"/>
    <col min="1547" max="1547" width="6.125" style="5" customWidth="1"/>
    <col min="1548" max="1792" width="6.125" style="5"/>
    <col min="1793" max="1793" width="0.875" style="5" customWidth="1"/>
    <col min="1794" max="1794" width="17.125" style="5" customWidth="1"/>
    <col min="1795" max="1795" width="0.875" style="5" customWidth="1"/>
    <col min="1796" max="1796" width="8.25" style="5" customWidth="1"/>
    <col min="1797" max="1797" width="6.125" style="5" customWidth="1"/>
    <col min="1798" max="1798" width="8.25" style="5" customWidth="1"/>
    <col min="1799" max="1799" width="6.125" style="5" customWidth="1"/>
    <col min="1800" max="1800" width="8.25" style="5" customWidth="1"/>
    <col min="1801" max="1801" width="6.125" style="5" customWidth="1"/>
    <col min="1802" max="1802" width="8.25" style="5" customWidth="1"/>
    <col min="1803" max="1803" width="6.125" style="5" customWidth="1"/>
    <col min="1804" max="2048" width="6.125" style="5"/>
    <col min="2049" max="2049" width="0.875" style="5" customWidth="1"/>
    <col min="2050" max="2050" width="17.125" style="5" customWidth="1"/>
    <col min="2051" max="2051" width="0.875" style="5" customWidth="1"/>
    <col min="2052" max="2052" width="8.25" style="5" customWidth="1"/>
    <col min="2053" max="2053" width="6.125" style="5" customWidth="1"/>
    <col min="2054" max="2054" width="8.25" style="5" customWidth="1"/>
    <col min="2055" max="2055" width="6.125" style="5" customWidth="1"/>
    <col min="2056" max="2056" width="8.25" style="5" customWidth="1"/>
    <col min="2057" max="2057" width="6.125" style="5" customWidth="1"/>
    <col min="2058" max="2058" width="8.25" style="5" customWidth="1"/>
    <col min="2059" max="2059" width="6.125" style="5" customWidth="1"/>
    <col min="2060" max="2304" width="6.125" style="5"/>
    <col min="2305" max="2305" width="0.875" style="5" customWidth="1"/>
    <col min="2306" max="2306" width="17.125" style="5" customWidth="1"/>
    <col min="2307" max="2307" width="0.875" style="5" customWidth="1"/>
    <col min="2308" max="2308" width="8.25" style="5" customWidth="1"/>
    <col min="2309" max="2309" width="6.125" style="5" customWidth="1"/>
    <col min="2310" max="2310" width="8.25" style="5" customWidth="1"/>
    <col min="2311" max="2311" width="6.125" style="5" customWidth="1"/>
    <col min="2312" max="2312" width="8.25" style="5" customWidth="1"/>
    <col min="2313" max="2313" width="6.125" style="5" customWidth="1"/>
    <col min="2314" max="2314" width="8.25" style="5" customWidth="1"/>
    <col min="2315" max="2315" width="6.125" style="5" customWidth="1"/>
    <col min="2316" max="2560" width="6.125" style="5"/>
    <col min="2561" max="2561" width="0.875" style="5" customWidth="1"/>
    <col min="2562" max="2562" width="17.125" style="5" customWidth="1"/>
    <col min="2563" max="2563" width="0.875" style="5" customWidth="1"/>
    <col min="2564" max="2564" width="8.25" style="5" customWidth="1"/>
    <col min="2565" max="2565" width="6.125" style="5" customWidth="1"/>
    <col min="2566" max="2566" width="8.25" style="5" customWidth="1"/>
    <col min="2567" max="2567" width="6.125" style="5" customWidth="1"/>
    <col min="2568" max="2568" width="8.25" style="5" customWidth="1"/>
    <col min="2569" max="2569" width="6.125" style="5" customWidth="1"/>
    <col min="2570" max="2570" width="8.25" style="5" customWidth="1"/>
    <col min="2571" max="2571" width="6.125" style="5" customWidth="1"/>
    <col min="2572" max="2816" width="6.125" style="5"/>
    <col min="2817" max="2817" width="0.875" style="5" customWidth="1"/>
    <col min="2818" max="2818" width="17.125" style="5" customWidth="1"/>
    <col min="2819" max="2819" width="0.875" style="5" customWidth="1"/>
    <col min="2820" max="2820" width="8.25" style="5" customWidth="1"/>
    <col min="2821" max="2821" width="6.125" style="5" customWidth="1"/>
    <col min="2822" max="2822" width="8.25" style="5" customWidth="1"/>
    <col min="2823" max="2823" width="6.125" style="5" customWidth="1"/>
    <col min="2824" max="2824" width="8.25" style="5" customWidth="1"/>
    <col min="2825" max="2825" width="6.125" style="5" customWidth="1"/>
    <col min="2826" max="2826" width="8.25" style="5" customWidth="1"/>
    <col min="2827" max="2827" width="6.125" style="5" customWidth="1"/>
    <col min="2828" max="3072" width="6.125" style="5"/>
    <col min="3073" max="3073" width="0.875" style="5" customWidth="1"/>
    <col min="3074" max="3074" width="17.125" style="5" customWidth="1"/>
    <col min="3075" max="3075" width="0.875" style="5" customWidth="1"/>
    <col min="3076" max="3076" width="8.25" style="5" customWidth="1"/>
    <col min="3077" max="3077" width="6.125" style="5" customWidth="1"/>
    <col min="3078" max="3078" width="8.25" style="5" customWidth="1"/>
    <col min="3079" max="3079" width="6.125" style="5" customWidth="1"/>
    <col min="3080" max="3080" width="8.25" style="5" customWidth="1"/>
    <col min="3081" max="3081" width="6.125" style="5" customWidth="1"/>
    <col min="3082" max="3082" width="8.25" style="5" customWidth="1"/>
    <col min="3083" max="3083" width="6.125" style="5" customWidth="1"/>
    <col min="3084" max="3328" width="6.125" style="5"/>
    <col min="3329" max="3329" width="0.875" style="5" customWidth="1"/>
    <col min="3330" max="3330" width="17.125" style="5" customWidth="1"/>
    <col min="3331" max="3331" width="0.875" style="5" customWidth="1"/>
    <col min="3332" max="3332" width="8.25" style="5" customWidth="1"/>
    <col min="3333" max="3333" width="6.125" style="5" customWidth="1"/>
    <col min="3334" max="3334" width="8.25" style="5" customWidth="1"/>
    <col min="3335" max="3335" width="6.125" style="5" customWidth="1"/>
    <col min="3336" max="3336" width="8.25" style="5" customWidth="1"/>
    <col min="3337" max="3337" width="6.125" style="5" customWidth="1"/>
    <col min="3338" max="3338" width="8.25" style="5" customWidth="1"/>
    <col min="3339" max="3339" width="6.125" style="5" customWidth="1"/>
    <col min="3340" max="3584" width="6.125" style="5"/>
    <col min="3585" max="3585" width="0.875" style="5" customWidth="1"/>
    <col min="3586" max="3586" width="17.125" style="5" customWidth="1"/>
    <col min="3587" max="3587" width="0.875" style="5" customWidth="1"/>
    <col min="3588" max="3588" width="8.25" style="5" customWidth="1"/>
    <col min="3589" max="3589" width="6.125" style="5" customWidth="1"/>
    <col min="3590" max="3590" width="8.25" style="5" customWidth="1"/>
    <col min="3591" max="3591" width="6.125" style="5" customWidth="1"/>
    <col min="3592" max="3592" width="8.25" style="5" customWidth="1"/>
    <col min="3593" max="3593" width="6.125" style="5" customWidth="1"/>
    <col min="3594" max="3594" width="8.25" style="5" customWidth="1"/>
    <col min="3595" max="3595" width="6.125" style="5" customWidth="1"/>
    <col min="3596" max="3840" width="6.125" style="5"/>
    <col min="3841" max="3841" width="0.875" style="5" customWidth="1"/>
    <col min="3842" max="3842" width="17.125" style="5" customWidth="1"/>
    <col min="3843" max="3843" width="0.875" style="5" customWidth="1"/>
    <col min="3844" max="3844" width="8.25" style="5" customWidth="1"/>
    <col min="3845" max="3845" width="6.125" style="5" customWidth="1"/>
    <col min="3846" max="3846" width="8.25" style="5" customWidth="1"/>
    <col min="3847" max="3847" width="6.125" style="5" customWidth="1"/>
    <col min="3848" max="3848" width="8.25" style="5" customWidth="1"/>
    <col min="3849" max="3849" width="6.125" style="5" customWidth="1"/>
    <col min="3850" max="3850" width="8.25" style="5" customWidth="1"/>
    <col min="3851" max="3851" width="6.125" style="5" customWidth="1"/>
    <col min="3852" max="4096" width="6.125" style="5"/>
    <col min="4097" max="4097" width="0.875" style="5" customWidth="1"/>
    <col min="4098" max="4098" width="17.125" style="5" customWidth="1"/>
    <col min="4099" max="4099" width="0.875" style="5" customWidth="1"/>
    <col min="4100" max="4100" width="8.25" style="5" customWidth="1"/>
    <col min="4101" max="4101" width="6.125" style="5" customWidth="1"/>
    <col min="4102" max="4102" width="8.25" style="5" customWidth="1"/>
    <col min="4103" max="4103" width="6.125" style="5" customWidth="1"/>
    <col min="4104" max="4104" width="8.25" style="5" customWidth="1"/>
    <col min="4105" max="4105" width="6.125" style="5" customWidth="1"/>
    <col min="4106" max="4106" width="8.25" style="5" customWidth="1"/>
    <col min="4107" max="4107" width="6.125" style="5" customWidth="1"/>
    <col min="4108" max="4352" width="6.125" style="5"/>
    <col min="4353" max="4353" width="0.875" style="5" customWidth="1"/>
    <col min="4354" max="4354" width="17.125" style="5" customWidth="1"/>
    <col min="4355" max="4355" width="0.875" style="5" customWidth="1"/>
    <col min="4356" max="4356" width="8.25" style="5" customWidth="1"/>
    <col min="4357" max="4357" width="6.125" style="5" customWidth="1"/>
    <col min="4358" max="4358" width="8.25" style="5" customWidth="1"/>
    <col min="4359" max="4359" width="6.125" style="5" customWidth="1"/>
    <col min="4360" max="4360" width="8.25" style="5" customWidth="1"/>
    <col min="4361" max="4361" width="6.125" style="5" customWidth="1"/>
    <col min="4362" max="4362" width="8.25" style="5" customWidth="1"/>
    <col min="4363" max="4363" width="6.125" style="5" customWidth="1"/>
    <col min="4364" max="4608" width="6.125" style="5"/>
    <col min="4609" max="4609" width="0.875" style="5" customWidth="1"/>
    <col min="4610" max="4610" width="17.125" style="5" customWidth="1"/>
    <col min="4611" max="4611" width="0.875" style="5" customWidth="1"/>
    <col min="4612" max="4612" width="8.25" style="5" customWidth="1"/>
    <col min="4613" max="4613" width="6.125" style="5" customWidth="1"/>
    <col min="4614" max="4614" width="8.25" style="5" customWidth="1"/>
    <col min="4615" max="4615" width="6.125" style="5" customWidth="1"/>
    <col min="4616" max="4616" width="8.25" style="5" customWidth="1"/>
    <col min="4617" max="4617" width="6.125" style="5" customWidth="1"/>
    <col min="4618" max="4618" width="8.25" style="5" customWidth="1"/>
    <col min="4619" max="4619" width="6.125" style="5" customWidth="1"/>
    <col min="4620" max="4864" width="6.125" style="5"/>
    <col min="4865" max="4865" width="0.875" style="5" customWidth="1"/>
    <col min="4866" max="4866" width="17.125" style="5" customWidth="1"/>
    <col min="4867" max="4867" width="0.875" style="5" customWidth="1"/>
    <col min="4868" max="4868" width="8.25" style="5" customWidth="1"/>
    <col min="4869" max="4869" width="6.125" style="5" customWidth="1"/>
    <col min="4870" max="4870" width="8.25" style="5" customWidth="1"/>
    <col min="4871" max="4871" width="6.125" style="5" customWidth="1"/>
    <col min="4872" max="4872" width="8.25" style="5" customWidth="1"/>
    <col min="4873" max="4873" width="6.125" style="5" customWidth="1"/>
    <col min="4874" max="4874" width="8.25" style="5" customWidth="1"/>
    <col min="4875" max="4875" width="6.125" style="5" customWidth="1"/>
    <col min="4876" max="5120" width="6.125" style="5"/>
    <col min="5121" max="5121" width="0.875" style="5" customWidth="1"/>
    <col min="5122" max="5122" width="17.125" style="5" customWidth="1"/>
    <col min="5123" max="5123" width="0.875" style="5" customWidth="1"/>
    <col min="5124" max="5124" width="8.25" style="5" customWidth="1"/>
    <col min="5125" max="5125" width="6.125" style="5" customWidth="1"/>
    <col min="5126" max="5126" width="8.25" style="5" customWidth="1"/>
    <col min="5127" max="5127" width="6.125" style="5" customWidth="1"/>
    <col min="5128" max="5128" width="8.25" style="5" customWidth="1"/>
    <col min="5129" max="5129" width="6.125" style="5" customWidth="1"/>
    <col min="5130" max="5130" width="8.25" style="5" customWidth="1"/>
    <col min="5131" max="5131" width="6.125" style="5" customWidth="1"/>
    <col min="5132" max="5376" width="6.125" style="5"/>
    <col min="5377" max="5377" width="0.875" style="5" customWidth="1"/>
    <col min="5378" max="5378" width="17.125" style="5" customWidth="1"/>
    <col min="5379" max="5379" width="0.875" style="5" customWidth="1"/>
    <col min="5380" max="5380" width="8.25" style="5" customWidth="1"/>
    <col min="5381" max="5381" width="6.125" style="5" customWidth="1"/>
    <col min="5382" max="5382" width="8.25" style="5" customWidth="1"/>
    <col min="5383" max="5383" width="6.125" style="5" customWidth="1"/>
    <col min="5384" max="5384" width="8.25" style="5" customWidth="1"/>
    <col min="5385" max="5385" width="6.125" style="5" customWidth="1"/>
    <col min="5386" max="5386" width="8.25" style="5" customWidth="1"/>
    <col min="5387" max="5387" width="6.125" style="5" customWidth="1"/>
    <col min="5388" max="5632" width="6.125" style="5"/>
    <col min="5633" max="5633" width="0.875" style="5" customWidth="1"/>
    <col min="5634" max="5634" width="17.125" style="5" customWidth="1"/>
    <col min="5635" max="5635" width="0.875" style="5" customWidth="1"/>
    <col min="5636" max="5636" width="8.25" style="5" customWidth="1"/>
    <col min="5637" max="5637" width="6.125" style="5" customWidth="1"/>
    <col min="5638" max="5638" width="8.25" style="5" customWidth="1"/>
    <col min="5639" max="5639" width="6.125" style="5" customWidth="1"/>
    <col min="5640" max="5640" width="8.25" style="5" customWidth="1"/>
    <col min="5641" max="5641" width="6.125" style="5" customWidth="1"/>
    <col min="5642" max="5642" width="8.25" style="5" customWidth="1"/>
    <col min="5643" max="5643" width="6.125" style="5" customWidth="1"/>
    <col min="5644" max="5888" width="6.125" style="5"/>
    <col min="5889" max="5889" width="0.875" style="5" customWidth="1"/>
    <col min="5890" max="5890" width="17.125" style="5" customWidth="1"/>
    <col min="5891" max="5891" width="0.875" style="5" customWidth="1"/>
    <col min="5892" max="5892" width="8.25" style="5" customWidth="1"/>
    <col min="5893" max="5893" width="6.125" style="5" customWidth="1"/>
    <col min="5894" max="5894" width="8.25" style="5" customWidth="1"/>
    <col min="5895" max="5895" width="6.125" style="5" customWidth="1"/>
    <col min="5896" max="5896" width="8.25" style="5" customWidth="1"/>
    <col min="5897" max="5897" width="6.125" style="5" customWidth="1"/>
    <col min="5898" max="5898" width="8.25" style="5" customWidth="1"/>
    <col min="5899" max="5899" width="6.125" style="5" customWidth="1"/>
    <col min="5900" max="6144" width="6.125" style="5"/>
    <col min="6145" max="6145" width="0.875" style="5" customWidth="1"/>
    <col min="6146" max="6146" width="17.125" style="5" customWidth="1"/>
    <col min="6147" max="6147" width="0.875" style="5" customWidth="1"/>
    <col min="6148" max="6148" width="8.25" style="5" customWidth="1"/>
    <col min="6149" max="6149" width="6.125" style="5" customWidth="1"/>
    <col min="6150" max="6150" width="8.25" style="5" customWidth="1"/>
    <col min="6151" max="6151" width="6.125" style="5" customWidth="1"/>
    <col min="6152" max="6152" width="8.25" style="5" customWidth="1"/>
    <col min="6153" max="6153" width="6.125" style="5" customWidth="1"/>
    <col min="6154" max="6154" width="8.25" style="5" customWidth="1"/>
    <col min="6155" max="6155" width="6.125" style="5" customWidth="1"/>
    <col min="6156" max="6400" width="6.125" style="5"/>
    <col min="6401" max="6401" width="0.875" style="5" customWidth="1"/>
    <col min="6402" max="6402" width="17.125" style="5" customWidth="1"/>
    <col min="6403" max="6403" width="0.875" style="5" customWidth="1"/>
    <col min="6404" max="6404" width="8.25" style="5" customWidth="1"/>
    <col min="6405" max="6405" width="6.125" style="5" customWidth="1"/>
    <col min="6406" max="6406" width="8.25" style="5" customWidth="1"/>
    <col min="6407" max="6407" width="6.125" style="5" customWidth="1"/>
    <col min="6408" max="6408" width="8.25" style="5" customWidth="1"/>
    <col min="6409" max="6409" width="6.125" style="5" customWidth="1"/>
    <col min="6410" max="6410" width="8.25" style="5" customWidth="1"/>
    <col min="6411" max="6411" width="6.125" style="5" customWidth="1"/>
    <col min="6412" max="6656" width="6.125" style="5"/>
    <col min="6657" max="6657" width="0.875" style="5" customWidth="1"/>
    <col min="6658" max="6658" width="17.125" style="5" customWidth="1"/>
    <col min="6659" max="6659" width="0.875" style="5" customWidth="1"/>
    <col min="6660" max="6660" width="8.25" style="5" customWidth="1"/>
    <col min="6661" max="6661" width="6.125" style="5" customWidth="1"/>
    <col min="6662" max="6662" width="8.25" style="5" customWidth="1"/>
    <col min="6663" max="6663" width="6.125" style="5" customWidth="1"/>
    <col min="6664" max="6664" width="8.25" style="5" customWidth="1"/>
    <col min="6665" max="6665" width="6.125" style="5" customWidth="1"/>
    <col min="6666" max="6666" width="8.25" style="5" customWidth="1"/>
    <col min="6667" max="6667" width="6.125" style="5" customWidth="1"/>
    <col min="6668" max="6912" width="6.125" style="5"/>
    <col min="6913" max="6913" width="0.875" style="5" customWidth="1"/>
    <col min="6914" max="6914" width="17.125" style="5" customWidth="1"/>
    <col min="6915" max="6915" width="0.875" style="5" customWidth="1"/>
    <col min="6916" max="6916" width="8.25" style="5" customWidth="1"/>
    <col min="6917" max="6917" width="6.125" style="5" customWidth="1"/>
    <col min="6918" max="6918" width="8.25" style="5" customWidth="1"/>
    <col min="6919" max="6919" width="6.125" style="5" customWidth="1"/>
    <col min="6920" max="6920" width="8.25" style="5" customWidth="1"/>
    <col min="6921" max="6921" width="6.125" style="5" customWidth="1"/>
    <col min="6922" max="6922" width="8.25" style="5" customWidth="1"/>
    <col min="6923" max="6923" width="6.125" style="5" customWidth="1"/>
    <col min="6924" max="7168" width="6.125" style="5"/>
    <col min="7169" max="7169" width="0.875" style="5" customWidth="1"/>
    <col min="7170" max="7170" width="17.125" style="5" customWidth="1"/>
    <col min="7171" max="7171" width="0.875" style="5" customWidth="1"/>
    <col min="7172" max="7172" width="8.25" style="5" customWidth="1"/>
    <col min="7173" max="7173" width="6.125" style="5" customWidth="1"/>
    <col min="7174" max="7174" width="8.25" style="5" customWidth="1"/>
    <col min="7175" max="7175" width="6.125" style="5" customWidth="1"/>
    <col min="7176" max="7176" width="8.25" style="5" customWidth="1"/>
    <col min="7177" max="7177" width="6.125" style="5" customWidth="1"/>
    <col min="7178" max="7178" width="8.25" style="5" customWidth="1"/>
    <col min="7179" max="7179" width="6.125" style="5" customWidth="1"/>
    <col min="7180" max="7424" width="6.125" style="5"/>
    <col min="7425" max="7425" width="0.875" style="5" customWidth="1"/>
    <col min="7426" max="7426" width="17.125" style="5" customWidth="1"/>
    <col min="7427" max="7427" width="0.875" style="5" customWidth="1"/>
    <col min="7428" max="7428" width="8.25" style="5" customWidth="1"/>
    <col min="7429" max="7429" width="6.125" style="5" customWidth="1"/>
    <col min="7430" max="7430" width="8.25" style="5" customWidth="1"/>
    <col min="7431" max="7431" width="6.125" style="5" customWidth="1"/>
    <col min="7432" max="7432" width="8.25" style="5" customWidth="1"/>
    <col min="7433" max="7433" width="6.125" style="5" customWidth="1"/>
    <col min="7434" max="7434" width="8.25" style="5" customWidth="1"/>
    <col min="7435" max="7435" width="6.125" style="5" customWidth="1"/>
    <col min="7436" max="7680" width="6.125" style="5"/>
    <col min="7681" max="7681" width="0.875" style="5" customWidth="1"/>
    <col min="7682" max="7682" width="17.125" style="5" customWidth="1"/>
    <col min="7683" max="7683" width="0.875" style="5" customWidth="1"/>
    <col min="7684" max="7684" width="8.25" style="5" customWidth="1"/>
    <col min="7685" max="7685" width="6.125" style="5" customWidth="1"/>
    <col min="7686" max="7686" width="8.25" style="5" customWidth="1"/>
    <col min="7687" max="7687" width="6.125" style="5" customWidth="1"/>
    <col min="7688" max="7688" width="8.25" style="5" customWidth="1"/>
    <col min="7689" max="7689" width="6.125" style="5" customWidth="1"/>
    <col min="7690" max="7690" width="8.25" style="5" customWidth="1"/>
    <col min="7691" max="7691" width="6.125" style="5" customWidth="1"/>
    <col min="7692" max="7936" width="6.125" style="5"/>
    <col min="7937" max="7937" width="0.875" style="5" customWidth="1"/>
    <col min="7938" max="7938" width="17.125" style="5" customWidth="1"/>
    <col min="7939" max="7939" width="0.875" style="5" customWidth="1"/>
    <col min="7940" max="7940" width="8.25" style="5" customWidth="1"/>
    <col min="7941" max="7941" width="6.125" style="5" customWidth="1"/>
    <col min="7942" max="7942" width="8.25" style="5" customWidth="1"/>
    <col min="7943" max="7943" width="6.125" style="5" customWidth="1"/>
    <col min="7944" max="7944" width="8.25" style="5" customWidth="1"/>
    <col min="7945" max="7945" width="6.125" style="5" customWidth="1"/>
    <col min="7946" max="7946" width="8.25" style="5" customWidth="1"/>
    <col min="7947" max="7947" width="6.125" style="5" customWidth="1"/>
    <col min="7948" max="8192" width="6.125" style="5"/>
    <col min="8193" max="8193" width="0.875" style="5" customWidth="1"/>
    <col min="8194" max="8194" width="17.125" style="5" customWidth="1"/>
    <col min="8195" max="8195" width="0.875" style="5" customWidth="1"/>
    <col min="8196" max="8196" width="8.25" style="5" customWidth="1"/>
    <col min="8197" max="8197" width="6.125" style="5" customWidth="1"/>
    <col min="8198" max="8198" width="8.25" style="5" customWidth="1"/>
    <col min="8199" max="8199" width="6.125" style="5" customWidth="1"/>
    <col min="8200" max="8200" width="8.25" style="5" customWidth="1"/>
    <col min="8201" max="8201" width="6.125" style="5" customWidth="1"/>
    <col min="8202" max="8202" width="8.25" style="5" customWidth="1"/>
    <col min="8203" max="8203" width="6.125" style="5" customWidth="1"/>
    <col min="8204" max="8448" width="6.125" style="5"/>
    <col min="8449" max="8449" width="0.875" style="5" customWidth="1"/>
    <col min="8450" max="8450" width="17.125" style="5" customWidth="1"/>
    <col min="8451" max="8451" width="0.875" style="5" customWidth="1"/>
    <col min="8452" max="8452" width="8.25" style="5" customWidth="1"/>
    <col min="8453" max="8453" width="6.125" style="5" customWidth="1"/>
    <col min="8454" max="8454" width="8.25" style="5" customWidth="1"/>
    <col min="8455" max="8455" width="6.125" style="5" customWidth="1"/>
    <col min="8456" max="8456" width="8.25" style="5" customWidth="1"/>
    <col min="8457" max="8457" width="6.125" style="5" customWidth="1"/>
    <col min="8458" max="8458" width="8.25" style="5" customWidth="1"/>
    <col min="8459" max="8459" width="6.125" style="5" customWidth="1"/>
    <col min="8460" max="8704" width="6.125" style="5"/>
    <col min="8705" max="8705" width="0.875" style="5" customWidth="1"/>
    <col min="8706" max="8706" width="17.125" style="5" customWidth="1"/>
    <col min="8707" max="8707" width="0.875" style="5" customWidth="1"/>
    <col min="8708" max="8708" width="8.25" style="5" customWidth="1"/>
    <col min="8709" max="8709" width="6.125" style="5" customWidth="1"/>
    <col min="8710" max="8710" width="8.25" style="5" customWidth="1"/>
    <col min="8711" max="8711" width="6.125" style="5" customWidth="1"/>
    <col min="8712" max="8712" width="8.25" style="5" customWidth="1"/>
    <col min="8713" max="8713" width="6.125" style="5" customWidth="1"/>
    <col min="8714" max="8714" width="8.25" style="5" customWidth="1"/>
    <col min="8715" max="8715" width="6.125" style="5" customWidth="1"/>
    <col min="8716" max="8960" width="6.125" style="5"/>
    <col min="8961" max="8961" width="0.875" style="5" customWidth="1"/>
    <col min="8962" max="8962" width="17.125" style="5" customWidth="1"/>
    <col min="8963" max="8963" width="0.875" style="5" customWidth="1"/>
    <col min="8964" max="8964" width="8.25" style="5" customWidth="1"/>
    <col min="8965" max="8965" width="6.125" style="5" customWidth="1"/>
    <col min="8966" max="8966" width="8.25" style="5" customWidth="1"/>
    <col min="8967" max="8967" width="6.125" style="5" customWidth="1"/>
    <col min="8968" max="8968" width="8.25" style="5" customWidth="1"/>
    <col min="8969" max="8969" width="6.125" style="5" customWidth="1"/>
    <col min="8970" max="8970" width="8.25" style="5" customWidth="1"/>
    <col min="8971" max="8971" width="6.125" style="5" customWidth="1"/>
    <col min="8972" max="9216" width="6.125" style="5"/>
    <col min="9217" max="9217" width="0.875" style="5" customWidth="1"/>
    <col min="9218" max="9218" width="17.125" style="5" customWidth="1"/>
    <col min="9219" max="9219" width="0.875" style="5" customWidth="1"/>
    <col min="9220" max="9220" width="8.25" style="5" customWidth="1"/>
    <col min="9221" max="9221" width="6.125" style="5" customWidth="1"/>
    <col min="9222" max="9222" width="8.25" style="5" customWidth="1"/>
    <col min="9223" max="9223" width="6.125" style="5" customWidth="1"/>
    <col min="9224" max="9224" width="8.25" style="5" customWidth="1"/>
    <col min="9225" max="9225" width="6.125" style="5" customWidth="1"/>
    <col min="9226" max="9226" width="8.25" style="5" customWidth="1"/>
    <col min="9227" max="9227" width="6.125" style="5" customWidth="1"/>
    <col min="9228" max="9472" width="6.125" style="5"/>
    <col min="9473" max="9473" width="0.875" style="5" customWidth="1"/>
    <col min="9474" max="9474" width="17.125" style="5" customWidth="1"/>
    <col min="9475" max="9475" width="0.875" style="5" customWidth="1"/>
    <col min="9476" max="9476" width="8.25" style="5" customWidth="1"/>
    <col min="9477" max="9477" width="6.125" style="5" customWidth="1"/>
    <col min="9478" max="9478" width="8.25" style="5" customWidth="1"/>
    <col min="9479" max="9479" width="6.125" style="5" customWidth="1"/>
    <col min="9480" max="9480" width="8.25" style="5" customWidth="1"/>
    <col min="9481" max="9481" width="6.125" style="5" customWidth="1"/>
    <col min="9482" max="9482" width="8.25" style="5" customWidth="1"/>
    <col min="9483" max="9483" width="6.125" style="5" customWidth="1"/>
    <col min="9484" max="9728" width="6.125" style="5"/>
    <col min="9729" max="9729" width="0.875" style="5" customWidth="1"/>
    <col min="9730" max="9730" width="17.125" style="5" customWidth="1"/>
    <col min="9731" max="9731" width="0.875" style="5" customWidth="1"/>
    <col min="9732" max="9732" width="8.25" style="5" customWidth="1"/>
    <col min="9733" max="9733" width="6.125" style="5" customWidth="1"/>
    <col min="9734" max="9734" width="8.25" style="5" customWidth="1"/>
    <col min="9735" max="9735" width="6.125" style="5" customWidth="1"/>
    <col min="9736" max="9736" width="8.25" style="5" customWidth="1"/>
    <col min="9737" max="9737" width="6.125" style="5" customWidth="1"/>
    <col min="9738" max="9738" width="8.25" style="5" customWidth="1"/>
    <col min="9739" max="9739" width="6.125" style="5" customWidth="1"/>
    <col min="9740" max="9984" width="6.125" style="5"/>
    <col min="9985" max="9985" width="0.875" style="5" customWidth="1"/>
    <col min="9986" max="9986" width="17.125" style="5" customWidth="1"/>
    <col min="9987" max="9987" width="0.875" style="5" customWidth="1"/>
    <col min="9988" max="9988" width="8.25" style="5" customWidth="1"/>
    <col min="9989" max="9989" width="6.125" style="5" customWidth="1"/>
    <col min="9990" max="9990" width="8.25" style="5" customWidth="1"/>
    <col min="9991" max="9991" width="6.125" style="5" customWidth="1"/>
    <col min="9992" max="9992" width="8.25" style="5" customWidth="1"/>
    <col min="9993" max="9993" width="6.125" style="5" customWidth="1"/>
    <col min="9994" max="9994" width="8.25" style="5" customWidth="1"/>
    <col min="9995" max="9995" width="6.125" style="5" customWidth="1"/>
    <col min="9996" max="10240" width="6.125" style="5"/>
    <col min="10241" max="10241" width="0.875" style="5" customWidth="1"/>
    <col min="10242" max="10242" width="17.125" style="5" customWidth="1"/>
    <col min="10243" max="10243" width="0.875" style="5" customWidth="1"/>
    <col min="10244" max="10244" width="8.25" style="5" customWidth="1"/>
    <col min="10245" max="10245" width="6.125" style="5" customWidth="1"/>
    <col min="10246" max="10246" width="8.25" style="5" customWidth="1"/>
    <col min="10247" max="10247" width="6.125" style="5" customWidth="1"/>
    <col min="10248" max="10248" width="8.25" style="5" customWidth="1"/>
    <col min="10249" max="10249" width="6.125" style="5" customWidth="1"/>
    <col min="10250" max="10250" width="8.25" style="5" customWidth="1"/>
    <col min="10251" max="10251" width="6.125" style="5" customWidth="1"/>
    <col min="10252" max="10496" width="6.125" style="5"/>
    <col min="10497" max="10497" width="0.875" style="5" customWidth="1"/>
    <col min="10498" max="10498" width="17.125" style="5" customWidth="1"/>
    <col min="10499" max="10499" width="0.875" style="5" customWidth="1"/>
    <col min="10500" max="10500" width="8.25" style="5" customWidth="1"/>
    <col min="10501" max="10501" width="6.125" style="5" customWidth="1"/>
    <col min="10502" max="10502" width="8.25" style="5" customWidth="1"/>
    <col min="10503" max="10503" width="6.125" style="5" customWidth="1"/>
    <col min="10504" max="10504" width="8.25" style="5" customWidth="1"/>
    <col min="10505" max="10505" width="6.125" style="5" customWidth="1"/>
    <col min="10506" max="10506" width="8.25" style="5" customWidth="1"/>
    <col min="10507" max="10507" width="6.125" style="5" customWidth="1"/>
    <col min="10508" max="10752" width="6.125" style="5"/>
    <col min="10753" max="10753" width="0.875" style="5" customWidth="1"/>
    <col min="10754" max="10754" width="17.125" style="5" customWidth="1"/>
    <col min="10755" max="10755" width="0.875" style="5" customWidth="1"/>
    <col min="10756" max="10756" width="8.25" style="5" customWidth="1"/>
    <col min="10757" max="10757" width="6.125" style="5" customWidth="1"/>
    <col min="10758" max="10758" width="8.25" style="5" customWidth="1"/>
    <col min="10759" max="10759" width="6.125" style="5" customWidth="1"/>
    <col min="10760" max="10760" width="8.25" style="5" customWidth="1"/>
    <col min="10761" max="10761" width="6.125" style="5" customWidth="1"/>
    <col min="10762" max="10762" width="8.25" style="5" customWidth="1"/>
    <col min="10763" max="10763" width="6.125" style="5" customWidth="1"/>
    <col min="10764" max="11008" width="6.125" style="5"/>
    <col min="11009" max="11009" width="0.875" style="5" customWidth="1"/>
    <col min="11010" max="11010" width="17.125" style="5" customWidth="1"/>
    <col min="11011" max="11011" width="0.875" style="5" customWidth="1"/>
    <col min="11012" max="11012" width="8.25" style="5" customWidth="1"/>
    <col min="11013" max="11013" width="6.125" style="5" customWidth="1"/>
    <col min="11014" max="11014" width="8.25" style="5" customWidth="1"/>
    <col min="11015" max="11015" width="6.125" style="5" customWidth="1"/>
    <col min="11016" max="11016" width="8.25" style="5" customWidth="1"/>
    <col min="11017" max="11017" width="6.125" style="5" customWidth="1"/>
    <col min="11018" max="11018" width="8.25" style="5" customWidth="1"/>
    <col min="11019" max="11019" width="6.125" style="5" customWidth="1"/>
    <col min="11020" max="11264" width="6.125" style="5"/>
    <col min="11265" max="11265" width="0.875" style="5" customWidth="1"/>
    <col min="11266" max="11266" width="17.125" style="5" customWidth="1"/>
    <col min="11267" max="11267" width="0.875" style="5" customWidth="1"/>
    <col min="11268" max="11268" width="8.25" style="5" customWidth="1"/>
    <col min="11269" max="11269" width="6.125" style="5" customWidth="1"/>
    <col min="11270" max="11270" width="8.25" style="5" customWidth="1"/>
    <col min="11271" max="11271" width="6.125" style="5" customWidth="1"/>
    <col min="11272" max="11272" width="8.25" style="5" customWidth="1"/>
    <col min="11273" max="11273" width="6.125" style="5" customWidth="1"/>
    <col min="11274" max="11274" width="8.25" style="5" customWidth="1"/>
    <col min="11275" max="11275" width="6.125" style="5" customWidth="1"/>
    <col min="11276" max="11520" width="6.125" style="5"/>
    <col min="11521" max="11521" width="0.875" style="5" customWidth="1"/>
    <col min="11522" max="11522" width="17.125" style="5" customWidth="1"/>
    <col min="11523" max="11523" width="0.875" style="5" customWidth="1"/>
    <col min="11524" max="11524" width="8.25" style="5" customWidth="1"/>
    <col min="11525" max="11525" width="6.125" style="5" customWidth="1"/>
    <col min="11526" max="11526" width="8.25" style="5" customWidth="1"/>
    <col min="11527" max="11527" width="6.125" style="5" customWidth="1"/>
    <col min="11528" max="11528" width="8.25" style="5" customWidth="1"/>
    <col min="11529" max="11529" width="6.125" style="5" customWidth="1"/>
    <col min="11530" max="11530" width="8.25" style="5" customWidth="1"/>
    <col min="11531" max="11531" width="6.125" style="5" customWidth="1"/>
    <col min="11532" max="11776" width="6.125" style="5"/>
    <col min="11777" max="11777" width="0.875" style="5" customWidth="1"/>
    <col min="11778" max="11778" width="17.125" style="5" customWidth="1"/>
    <col min="11779" max="11779" width="0.875" style="5" customWidth="1"/>
    <col min="11780" max="11780" width="8.25" style="5" customWidth="1"/>
    <col min="11781" max="11781" width="6.125" style="5" customWidth="1"/>
    <col min="11782" max="11782" width="8.25" style="5" customWidth="1"/>
    <col min="11783" max="11783" width="6.125" style="5" customWidth="1"/>
    <col min="11784" max="11784" width="8.25" style="5" customWidth="1"/>
    <col min="11785" max="11785" width="6.125" style="5" customWidth="1"/>
    <col min="11786" max="11786" width="8.25" style="5" customWidth="1"/>
    <col min="11787" max="11787" width="6.125" style="5" customWidth="1"/>
    <col min="11788" max="12032" width="6.125" style="5"/>
    <col min="12033" max="12033" width="0.875" style="5" customWidth="1"/>
    <col min="12034" max="12034" width="17.125" style="5" customWidth="1"/>
    <col min="12035" max="12035" width="0.875" style="5" customWidth="1"/>
    <col min="12036" max="12036" width="8.25" style="5" customWidth="1"/>
    <col min="12037" max="12037" width="6.125" style="5" customWidth="1"/>
    <col min="12038" max="12038" width="8.25" style="5" customWidth="1"/>
    <col min="12039" max="12039" width="6.125" style="5" customWidth="1"/>
    <col min="12040" max="12040" width="8.25" style="5" customWidth="1"/>
    <col min="12041" max="12041" width="6.125" style="5" customWidth="1"/>
    <col min="12042" max="12042" width="8.25" style="5" customWidth="1"/>
    <col min="12043" max="12043" width="6.125" style="5" customWidth="1"/>
    <col min="12044" max="12288" width="6.125" style="5"/>
    <col min="12289" max="12289" width="0.875" style="5" customWidth="1"/>
    <col min="12290" max="12290" width="17.125" style="5" customWidth="1"/>
    <col min="12291" max="12291" width="0.875" style="5" customWidth="1"/>
    <col min="12292" max="12292" width="8.25" style="5" customWidth="1"/>
    <col min="12293" max="12293" width="6.125" style="5" customWidth="1"/>
    <col min="12294" max="12294" width="8.25" style="5" customWidth="1"/>
    <col min="12295" max="12295" width="6.125" style="5" customWidth="1"/>
    <col min="12296" max="12296" width="8.25" style="5" customWidth="1"/>
    <col min="12297" max="12297" width="6.125" style="5" customWidth="1"/>
    <col min="12298" max="12298" width="8.25" style="5" customWidth="1"/>
    <col min="12299" max="12299" width="6.125" style="5" customWidth="1"/>
    <col min="12300" max="12544" width="6.125" style="5"/>
    <col min="12545" max="12545" width="0.875" style="5" customWidth="1"/>
    <col min="12546" max="12546" width="17.125" style="5" customWidth="1"/>
    <col min="12547" max="12547" width="0.875" style="5" customWidth="1"/>
    <col min="12548" max="12548" width="8.25" style="5" customWidth="1"/>
    <col min="12549" max="12549" width="6.125" style="5" customWidth="1"/>
    <col min="12550" max="12550" width="8.25" style="5" customWidth="1"/>
    <col min="12551" max="12551" width="6.125" style="5" customWidth="1"/>
    <col min="12552" max="12552" width="8.25" style="5" customWidth="1"/>
    <col min="12553" max="12553" width="6.125" style="5" customWidth="1"/>
    <col min="12554" max="12554" width="8.25" style="5" customWidth="1"/>
    <col min="12555" max="12555" width="6.125" style="5" customWidth="1"/>
    <col min="12556" max="12800" width="6.125" style="5"/>
    <col min="12801" max="12801" width="0.875" style="5" customWidth="1"/>
    <col min="12802" max="12802" width="17.125" style="5" customWidth="1"/>
    <col min="12803" max="12803" width="0.875" style="5" customWidth="1"/>
    <col min="12804" max="12804" width="8.25" style="5" customWidth="1"/>
    <col min="12805" max="12805" width="6.125" style="5" customWidth="1"/>
    <col min="12806" max="12806" width="8.25" style="5" customWidth="1"/>
    <col min="12807" max="12807" width="6.125" style="5" customWidth="1"/>
    <col min="12808" max="12808" width="8.25" style="5" customWidth="1"/>
    <col min="12809" max="12809" width="6.125" style="5" customWidth="1"/>
    <col min="12810" max="12810" width="8.25" style="5" customWidth="1"/>
    <col min="12811" max="12811" width="6.125" style="5" customWidth="1"/>
    <col min="12812" max="13056" width="6.125" style="5"/>
    <col min="13057" max="13057" width="0.875" style="5" customWidth="1"/>
    <col min="13058" max="13058" width="17.125" style="5" customWidth="1"/>
    <col min="13059" max="13059" width="0.875" style="5" customWidth="1"/>
    <col min="13060" max="13060" width="8.25" style="5" customWidth="1"/>
    <col min="13061" max="13061" width="6.125" style="5" customWidth="1"/>
    <col min="13062" max="13062" width="8.25" style="5" customWidth="1"/>
    <col min="13063" max="13063" width="6.125" style="5" customWidth="1"/>
    <col min="13064" max="13064" width="8.25" style="5" customWidth="1"/>
    <col min="13065" max="13065" width="6.125" style="5" customWidth="1"/>
    <col min="13066" max="13066" width="8.25" style="5" customWidth="1"/>
    <col min="13067" max="13067" width="6.125" style="5" customWidth="1"/>
    <col min="13068" max="13312" width="6.125" style="5"/>
    <col min="13313" max="13313" width="0.875" style="5" customWidth="1"/>
    <col min="13314" max="13314" width="17.125" style="5" customWidth="1"/>
    <col min="13315" max="13315" width="0.875" style="5" customWidth="1"/>
    <col min="13316" max="13316" width="8.25" style="5" customWidth="1"/>
    <col min="13317" max="13317" width="6.125" style="5" customWidth="1"/>
    <col min="13318" max="13318" width="8.25" style="5" customWidth="1"/>
    <col min="13319" max="13319" width="6.125" style="5" customWidth="1"/>
    <col min="13320" max="13320" width="8.25" style="5" customWidth="1"/>
    <col min="13321" max="13321" width="6.125" style="5" customWidth="1"/>
    <col min="13322" max="13322" width="8.25" style="5" customWidth="1"/>
    <col min="13323" max="13323" width="6.125" style="5" customWidth="1"/>
    <col min="13324" max="13568" width="6.125" style="5"/>
    <col min="13569" max="13569" width="0.875" style="5" customWidth="1"/>
    <col min="13570" max="13570" width="17.125" style="5" customWidth="1"/>
    <col min="13571" max="13571" width="0.875" style="5" customWidth="1"/>
    <col min="13572" max="13572" width="8.25" style="5" customWidth="1"/>
    <col min="13573" max="13573" width="6.125" style="5" customWidth="1"/>
    <col min="13574" max="13574" width="8.25" style="5" customWidth="1"/>
    <col min="13575" max="13575" width="6.125" style="5" customWidth="1"/>
    <col min="13576" max="13576" width="8.25" style="5" customWidth="1"/>
    <col min="13577" max="13577" width="6.125" style="5" customWidth="1"/>
    <col min="13578" max="13578" width="8.25" style="5" customWidth="1"/>
    <col min="13579" max="13579" width="6.125" style="5" customWidth="1"/>
    <col min="13580" max="13824" width="6.125" style="5"/>
    <col min="13825" max="13825" width="0.875" style="5" customWidth="1"/>
    <col min="13826" max="13826" width="17.125" style="5" customWidth="1"/>
    <col min="13827" max="13827" width="0.875" style="5" customWidth="1"/>
    <col min="13828" max="13828" width="8.25" style="5" customWidth="1"/>
    <col min="13829" max="13829" width="6.125" style="5" customWidth="1"/>
    <col min="13830" max="13830" width="8.25" style="5" customWidth="1"/>
    <col min="13831" max="13831" width="6.125" style="5" customWidth="1"/>
    <col min="13832" max="13832" width="8.25" style="5" customWidth="1"/>
    <col min="13833" max="13833" width="6.125" style="5" customWidth="1"/>
    <col min="13834" max="13834" width="8.25" style="5" customWidth="1"/>
    <col min="13835" max="13835" width="6.125" style="5" customWidth="1"/>
    <col min="13836" max="14080" width="6.125" style="5"/>
    <col min="14081" max="14081" width="0.875" style="5" customWidth="1"/>
    <col min="14082" max="14082" width="17.125" style="5" customWidth="1"/>
    <col min="14083" max="14083" width="0.875" style="5" customWidth="1"/>
    <col min="14084" max="14084" width="8.25" style="5" customWidth="1"/>
    <col min="14085" max="14085" width="6.125" style="5" customWidth="1"/>
    <col min="14086" max="14086" width="8.25" style="5" customWidth="1"/>
    <col min="14087" max="14087" width="6.125" style="5" customWidth="1"/>
    <col min="14088" max="14088" width="8.25" style="5" customWidth="1"/>
    <col min="14089" max="14089" width="6.125" style="5" customWidth="1"/>
    <col min="14090" max="14090" width="8.25" style="5" customWidth="1"/>
    <col min="14091" max="14091" width="6.125" style="5" customWidth="1"/>
    <col min="14092" max="14336" width="6.125" style="5"/>
    <col min="14337" max="14337" width="0.875" style="5" customWidth="1"/>
    <col min="14338" max="14338" width="17.125" style="5" customWidth="1"/>
    <col min="14339" max="14339" width="0.875" style="5" customWidth="1"/>
    <col min="14340" max="14340" width="8.25" style="5" customWidth="1"/>
    <col min="14341" max="14341" width="6.125" style="5" customWidth="1"/>
    <col min="14342" max="14342" width="8.25" style="5" customWidth="1"/>
    <col min="14343" max="14343" width="6.125" style="5" customWidth="1"/>
    <col min="14344" max="14344" width="8.25" style="5" customWidth="1"/>
    <col min="14345" max="14345" width="6.125" style="5" customWidth="1"/>
    <col min="14346" max="14346" width="8.25" style="5" customWidth="1"/>
    <col min="14347" max="14347" width="6.125" style="5" customWidth="1"/>
    <col min="14348" max="14592" width="6.125" style="5"/>
    <col min="14593" max="14593" width="0.875" style="5" customWidth="1"/>
    <col min="14594" max="14594" width="17.125" style="5" customWidth="1"/>
    <col min="14595" max="14595" width="0.875" style="5" customWidth="1"/>
    <col min="14596" max="14596" width="8.25" style="5" customWidth="1"/>
    <col min="14597" max="14597" width="6.125" style="5" customWidth="1"/>
    <col min="14598" max="14598" width="8.25" style="5" customWidth="1"/>
    <col min="14599" max="14599" width="6.125" style="5" customWidth="1"/>
    <col min="14600" max="14600" width="8.25" style="5" customWidth="1"/>
    <col min="14601" max="14601" width="6.125" style="5" customWidth="1"/>
    <col min="14602" max="14602" width="8.25" style="5" customWidth="1"/>
    <col min="14603" max="14603" width="6.125" style="5" customWidth="1"/>
    <col min="14604" max="14848" width="6.125" style="5"/>
    <col min="14849" max="14849" width="0.875" style="5" customWidth="1"/>
    <col min="14850" max="14850" width="17.125" style="5" customWidth="1"/>
    <col min="14851" max="14851" width="0.875" style="5" customWidth="1"/>
    <col min="14852" max="14852" width="8.25" style="5" customWidth="1"/>
    <col min="14853" max="14853" width="6.125" style="5" customWidth="1"/>
    <col min="14854" max="14854" width="8.25" style="5" customWidth="1"/>
    <col min="14855" max="14855" width="6.125" style="5" customWidth="1"/>
    <col min="14856" max="14856" width="8.25" style="5" customWidth="1"/>
    <col min="14857" max="14857" width="6.125" style="5" customWidth="1"/>
    <col min="14858" max="14858" width="8.25" style="5" customWidth="1"/>
    <col min="14859" max="14859" width="6.125" style="5" customWidth="1"/>
    <col min="14860" max="15104" width="6.125" style="5"/>
    <col min="15105" max="15105" width="0.875" style="5" customWidth="1"/>
    <col min="15106" max="15106" width="17.125" style="5" customWidth="1"/>
    <col min="15107" max="15107" width="0.875" style="5" customWidth="1"/>
    <col min="15108" max="15108" width="8.25" style="5" customWidth="1"/>
    <col min="15109" max="15109" width="6.125" style="5" customWidth="1"/>
    <col min="15110" max="15110" width="8.25" style="5" customWidth="1"/>
    <col min="15111" max="15111" width="6.125" style="5" customWidth="1"/>
    <col min="15112" max="15112" width="8.25" style="5" customWidth="1"/>
    <col min="15113" max="15113" width="6.125" style="5" customWidth="1"/>
    <col min="15114" max="15114" width="8.25" style="5" customWidth="1"/>
    <col min="15115" max="15115" width="6.125" style="5" customWidth="1"/>
    <col min="15116" max="15360" width="6.125" style="5"/>
    <col min="15361" max="15361" width="0.875" style="5" customWidth="1"/>
    <col min="15362" max="15362" width="17.125" style="5" customWidth="1"/>
    <col min="15363" max="15363" width="0.875" style="5" customWidth="1"/>
    <col min="15364" max="15364" width="8.25" style="5" customWidth="1"/>
    <col min="15365" max="15365" width="6.125" style="5" customWidth="1"/>
    <col min="15366" max="15366" width="8.25" style="5" customWidth="1"/>
    <col min="15367" max="15367" width="6.125" style="5" customWidth="1"/>
    <col min="15368" max="15368" width="8.25" style="5" customWidth="1"/>
    <col min="15369" max="15369" width="6.125" style="5" customWidth="1"/>
    <col min="15370" max="15370" width="8.25" style="5" customWidth="1"/>
    <col min="15371" max="15371" width="6.125" style="5" customWidth="1"/>
    <col min="15372" max="15616" width="6.125" style="5"/>
    <col min="15617" max="15617" width="0.875" style="5" customWidth="1"/>
    <col min="15618" max="15618" width="17.125" style="5" customWidth="1"/>
    <col min="15619" max="15619" width="0.875" style="5" customWidth="1"/>
    <col min="15620" max="15620" width="8.25" style="5" customWidth="1"/>
    <col min="15621" max="15621" width="6.125" style="5" customWidth="1"/>
    <col min="15622" max="15622" width="8.25" style="5" customWidth="1"/>
    <col min="15623" max="15623" width="6.125" style="5" customWidth="1"/>
    <col min="15624" max="15624" width="8.25" style="5" customWidth="1"/>
    <col min="15625" max="15625" width="6.125" style="5" customWidth="1"/>
    <col min="15626" max="15626" width="8.25" style="5" customWidth="1"/>
    <col min="15627" max="15627" width="6.125" style="5" customWidth="1"/>
    <col min="15628" max="15872" width="6.125" style="5"/>
    <col min="15873" max="15873" width="0.875" style="5" customWidth="1"/>
    <col min="15874" max="15874" width="17.125" style="5" customWidth="1"/>
    <col min="15875" max="15875" width="0.875" style="5" customWidth="1"/>
    <col min="15876" max="15876" width="8.25" style="5" customWidth="1"/>
    <col min="15877" max="15877" width="6.125" style="5" customWidth="1"/>
    <col min="15878" max="15878" width="8.25" style="5" customWidth="1"/>
    <col min="15879" max="15879" width="6.125" style="5" customWidth="1"/>
    <col min="15880" max="15880" width="8.25" style="5" customWidth="1"/>
    <col min="15881" max="15881" width="6.125" style="5" customWidth="1"/>
    <col min="15882" max="15882" width="8.25" style="5" customWidth="1"/>
    <col min="15883" max="15883" width="6.125" style="5" customWidth="1"/>
    <col min="15884" max="16128" width="6.125" style="5"/>
    <col min="16129" max="16129" width="0.875" style="5" customWidth="1"/>
    <col min="16130" max="16130" width="17.125" style="5" customWidth="1"/>
    <col min="16131" max="16131" width="0.875" style="5" customWidth="1"/>
    <col min="16132" max="16132" width="8.25" style="5" customWidth="1"/>
    <col min="16133" max="16133" width="6.125" style="5" customWidth="1"/>
    <col min="16134" max="16134" width="8.25" style="5" customWidth="1"/>
    <col min="16135" max="16135" width="6.125" style="5" customWidth="1"/>
    <col min="16136" max="16136" width="8.25" style="5" customWidth="1"/>
    <col min="16137" max="16137" width="6.125" style="5" customWidth="1"/>
    <col min="16138" max="16138" width="8.25" style="5" customWidth="1"/>
    <col min="16139" max="16139" width="6.125" style="5" customWidth="1"/>
    <col min="16140" max="16384" width="6.125" style="5"/>
  </cols>
  <sheetData>
    <row r="1" spans="1:11" ht="19.5" customHeight="1" x14ac:dyDescent="0.4">
      <c r="A1" s="1" t="s">
        <v>0</v>
      </c>
      <c r="B1" s="2"/>
      <c r="C1" s="2"/>
      <c r="D1" s="2"/>
      <c r="E1" s="2"/>
      <c r="F1" s="2"/>
      <c r="G1" s="2"/>
      <c r="H1" s="3"/>
      <c r="I1" s="3"/>
      <c r="J1" s="4"/>
      <c r="K1" s="2"/>
    </row>
    <row r="2" spans="1:11" ht="12" customHeight="1" x14ac:dyDescent="0.4">
      <c r="A2" s="1"/>
      <c r="B2" s="2"/>
      <c r="C2" s="2"/>
      <c r="D2" s="2"/>
      <c r="E2" s="2"/>
      <c r="F2" s="2"/>
      <c r="G2" s="2"/>
      <c r="H2" s="3"/>
      <c r="I2" s="3"/>
      <c r="J2" s="4"/>
      <c r="K2" s="2"/>
    </row>
    <row r="3" spans="1:11" ht="12" customHeight="1" x14ac:dyDescent="0.4">
      <c r="A3" s="6"/>
      <c r="B3" s="7" t="s">
        <v>1</v>
      </c>
      <c r="C3" s="2"/>
      <c r="D3" s="2"/>
      <c r="E3" s="2"/>
      <c r="F3" s="2"/>
      <c r="G3" s="2"/>
      <c r="H3" s="8" t="s">
        <v>2</v>
      </c>
      <c r="I3" s="8"/>
      <c r="J3" s="9"/>
      <c r="K3" s="9"/>
    </row>
    <row r="4" spans="1:11" s="15" customFormat="1" ht="9.75" customHeight="1" x14ac:dyDescent="0.4">
      <c r="A4" s="10"/>
      <c r="B4" s="11"/>
      <c r="C4" s="12"/>
      <c r="D4" s="10"/>
      <c r="E4" s="10"/>
      <c r="F4" s="10"/>
      <c r="G4" s="10"/>
      <c r="H4" s="10"/>
      <c r="I4" s="13"/>
      <c r="J4" s="13"/>
      <c r="K4" s="14" t="s">
        <v>3</v>
      </c>
    </row>
    <row r="5" spans="1:11" s="15" customFormat="1" ht="2.1" customHeight="1" thickBot="1" x14ac:dyDescent="0.45">
      <c r="A5" s="10"/>
      <c r="B5" s="11"/>
      <c r="C5" s="12"/>
      <c r="D5" s="10"/>
      <c r="E5" s="10"/>
      <c r="F5" s="10"/>
      <c r="G5" s="10"/>
      <c r="H5" s="10"/>
      <c r="I5" s="13"/>
      <c r="J5" s="13"/>
      <c r="K5" s="16"/>
    </row>
    <row r="6" spans="1:11" ht="14.1" customHeight="1" x14ac:dyDescent="0.4">
      <c r="A6" s="17"/>
      <c r="B6" s="18" t="s">
        <v>4</v>
      </c>
      <c r="C6" s="19"/>
      <c r="D6" s="792" t="s">
        <v>5</v>
      </c>
      <c r="E6" s="792"/>
      <c r="F6" s="793">
        <v>16</v>
      </c>
      <c r="G6" s="794"/>
      <c r="H6" s="792">
        <v>18</v>
      </c>
      <c r="I6" s="792"/>
      <c r="J6" s="793">
        <v>21</v>
      </c>
      <c r="K6" s="792"/>
    </row>
    <row r="7" spans="1:11" ht="14.1" customHeight="1" x14ac:dyDescent="0.4">
      <c r="A7" s="20"/>
      <c r="B7" s="21" t="s">
        <v>6</v>
      </c>
      <c r="C7" s="22"/>
      <c r="D7" s="23"/>
      <c r="E7" s="24" t="s">
        <v>7</v>
      </c>
      <c r="F7" s="25"/>
      <c r="G7" s="24" t="s">
        <v>7</v>
      </c>
      <c r="H7" s="23"/>
      <c r="I7" s="24" t="s">
        <v>7</v>
      </c>
      <c r="J7" s="25"/>
      <c r="K7" s="26" t="s">
        <v>7</v>
      </c>
    </row>
    <row r="8" spans="1:11" ht="3" customHeight="1" x14ac:dyDescent="0.4">
      <c r="A8" s="27"/>
      <c r="B8" s="27"/>
      <c r="C8" s="28"/>
      <c r="D8" s="10"/>
      <c r="E8" s="29"/>
      <c r="F8" s="30"/>
      <c r="G8" s="29"/>
      <c r="H8" s="10"/>
      <c r="I8" s="29"/>
      <c r="J8" s="31"/>
      <c r="K8" s="31"/>
    </row>
    <row r="9" spans="1:11" ht="13.35" customHeight="1" x14ac:dyDescent="0.4">
      <c r="A9" s="27"/>
      <c r="B9" s="35" t="s">
        <v>8</v>
      </c>
      <c r="C9" s="65"/>
      <c r="D9" s="66">
        <f t="shared" ref="D9:K9" si="0">SUM(D10:D28)</f>
        <v>36104</v>
      </c>
      <c r="E9" s="67">
        <f t="shared" si="0"/>
        <v>100</v>
      </c>
      <c r="F9" s="66">
        <f t="shared" si="0"/>
        <v>34036</v>
      </c>
      <c r="G9" s="67">
        <f t="shared" si="0"/>
        <v>99.999999999999986</v>
      </c>
      <c r="H9" s="66">
        <f t="shared" si="0"/>
        <v>34768</v>
      </c>
      <c r="I9" s="67">
        <f t="shared" si="0"/>
        <v>100</v>
      </c>
      <c r="J9" s="66">
        <f t="shared" si="0"/>
        <v>35566</v>
      </c>
      <c r="K9" s="68">
        <f t="shared" si="0"/>
        <v>100.00000000000001</v>
      </c>
    </row>
    <row r="10" spans="1:11" ht="13.35" customHeight="1" x14ac:dyDescent="0.4">
      <c r="A10" s="27"/>
      <c r="B10" s="35" t="s">
        <v>9</v>
      </c>
      <c r="C10" s="65"/>
      <c r="D10" s="69">
        <v>4</v>
      </c>
      <c r="E10" s="70">
        <f>D10/$D$9*100</f>
        <v>1.1079104808331486E-2</v>
      </c>
      <c r="F10" s="71">
        <v>4</v>
      </c>
      <c r="G10" s="70">
        <f>F10/$F$9*100</f>
        <v>1.175226231049477E-2</v>
      </c>
      <c r="H10" s="72">
        <v>9</v>
      </c>
      <c r="I10" s="70">
        <f>H10/$H$9*100</f>
        <v>2.5885872066267836E-2</v>
      </c>
      <c r="J10" s="66">
        <v>11</v>
      </c>
      <c r="K10" s="68">
        <f>J10/$J$9*100</f>
        <v>3.0928414778158917E-2</v>
      </c>
    </row>
    <row r="11" spans="1:11" ht="13.35" customHeight="1" x14ac:dyDescent="0.4">
      <c r="A11" s="27"/>
      <c r="B11" s="35" t="s">
        <v>10</v>
      </c>
      <c r="C11" s="65"/>
      <c r="D11" s="73" t="s">
        <v>11</v>
      </c>
      <c r="E11" s="74" t="s">
        <v>12</v>
      </c>
      <c r="F11" s="75" t="s">
        <v>11</v>
      </c>
      <c r="G11" s="74" t="s">
        <v>12</v>
      </c>
      <c r="H11" s="73" t="s">
        <v>11</v>
      </c>
      <c r="I11" s="74" t="s">
        <v>12</v>
      </c>
      <c r="J11" s="73" t="s">
        <v>13</v>
      </c>
      <c r="K11" s="76" t="s">
        <v>12</v>
      </c>
    </row>
    <row r="12" spans="1:11" ht="13.35" customHeight="1" x14ac:dyDescent="0.4">
      <c r="A12" s="27"/>
      <c r="B12" s="33" t="s">
        <v>14</v>
      </c>
      <c r="C12" s="65"/>
      <c r="D12" s="69">
        <v>5</v>
      </c>
      <c r="E12" s="70">
        <f t="shared" ref="E12:E28" si="1">D12/$D$9*100</f>
        <v>1.3848881010414357E-2</v>
      </c>
      <c r="F12" s="71">
        <v>5</v>
      </c>
      <c r="G12" s="70">
        <f t="shared" ref="G12:G27" si="2">F12/$F$9*100</f>
        <v>1.4690327888118462E-2</v>
      </c>
      <c r="H12" s="72">
        <v>7</v>
      </c>
      <c r="I12" s="70">
        <f t="shared" ref="I12:I28" si="3">H12/$H$9*100</f>
        <v>2.0133456051541647E-2</v>
      </c>
      <c r="J12" s="77">
        <v>8</v>
      </c>
      <c r="K12" s="68">
        <f t="shared" ref="K12:K28" si="4">J12/$J$9*100</f>
        <v>2.2493392565933756E-2</v>
      </c>
    </row>
    <row r="13" spans="1:11" ht="13.35" customHeight="1" x14ac:dyDescent="0.4">
      <c r="A13" s="27"/>
      <c r="B13" s="35" t="s">
        <v>15</v>
      </c>
      <c r="C13" s="65"/>
      <c r="D13" s="69">
        <v>1095</v>
      </c>
      <c r="E13" s="70">
        <f t="shared" si="1"/>
        <v>3.0329049412807443</v>
      </c>
      <c r="F13" s="71">
        <v>1074</v>
      </c>
      <c r="G13" s="70">
        <f t="shared" si="2"/>
        <v>3.1554824303678459</v>
      </c>
      <c r="H13" s="72">
        <v>969</v>
      </c>
      <c r="I13" s="70">
        <f t="shared" si="3"/>
        <v>2.7870455591348366</v>
      </c>
      <c r="J13" s="66">
        <v>940</v>
      </c>
      <c r="K13" s="68">
        <f t="shared" si="4"/>
        <v>2.6429736264972163</v>
      </c>
    </row>
    <row r="14" spans="1:11" ht="13.35" customHeight="1" x14ac:dyDescent="0.4">
      <c r="A14" s="27"/>
      <c r="B14" s="35" t="s">
        <v>16</v>
      </c>
      <c r="C14" s="65"/>
      <c r="D14" s="69">
        <v>2009</v>
      </c>
      <c r="E14" s="70">
        <f t="shared" si="1"/>
        <v>5.5644803899844897</v>
      </c>
      <c r="F14" s="71">
        <v>1866</v>
      </c>
      <c r="G14" s="70">
        <f t="shared" si="2"/>
        <v>5.4824303678458097</v>
      </c>
      <c r="H14" s="72">
        <v>1866</v>
      </c>
      <c r="I14" s="70">
        <f t="shared" si="3"/>
        <v>5.3670041417395309</v>
      </c>
      <c r="J14" s="66">
        <v>1780</v>
      </c>
      <c r="K14" s="68">
        <f t="shared" si="4"/>
        <v>5.004779845920261</v>
      </c>
    </row>
    <row r="15" spans="1:11" ht="13.35" customHeight="1" x14ac:dyDescent="0.4">
      <c r="A15" s="27"/>
      <c r="B15" s="78" t="s">
        <v>17</v>
      </c>
      <c r="C15" s="65"/>
      <c r="D15" s="69">
        <v>27</v>
      </c>
      <c r="E15" s="70">
        <f t="shared" si="1"/>
        <v>7.4783957456237532E-2</v>
      </c>
      <c r="F15" s="71">
        <v>23</v>
      </c>
      <c r="G15" s="70">
        <f t="shared" si="2"/>
        <v>6.7575508285344921E-2</v>
      </c>
      <c r="H15" s="72">
        <v>29</v>
      </c>
      <c r="I15" s="70">
        <f t="shared" si="3"/>
        <v>8.3410032213529675E-2</v>
      </c>
      <c r="J15" s="66">
        <v>43</v>
      </c>
      <c r="K15" s="68">
        <f t="shared" si="4"/>
        <v>0.12090198504189395</v>
      </c>
    </row>
    <row r="16" spans="1:11" ht="13.35" customHeight="1" x14ac:dyDescent="0.4">
      <c r="A16" s="27"/>
      <c r="B16" s="35" t="s">
        <v>18</v>
      </c>
      <c r="C16" s="65"/>
      <c r="D16" s="69">
        <v>2829</v>
      </c>
      <c r="E16" s="70">
        <f t="shared" si="1"/>
        <v>7.8356968756924434</v>
      </c>
      <c r="F16" s="71">
        <v>2963</v>
      </c>
      <c r="G16" s="70">
        <f t="shared" si="2"/>
        <v>8.7054883064990012</v>
      </c>
      <c r="H16" s="72">
        <v>3166</v>
      </c>
      <c r="I16" s="70">
        <f t="shared" si="3"/>
        <v>9.1060745513115506</v>
      </c>
      <c r="J16" s="66">
        <v>3590</v>
      </c>
      <c r="K16" s="68">
        <f t="shared" si="4"/>
        <v>10.093909913962772</v>
      </c>
    </row>
    <row r="17" spans="1:13" ht="13.35" customHeight="1" x14ac:dyDescent="0.4">
      <c r="A17" s="27"/>
      <c r="B17" s="35" t="s">
        <v>19</v>
      </c>
      <c r="C17" s="65"/>
      <c r="D17" s="69">
        <v>570</v>
      </c>
      <c r="E17" s="70">
        <f t="shared" si="1"/>
        <v>1.5787724351872368</v>
      </c>
      <c r="F17" s="71">
        <v>501</v>
      </c>
      <c r="G17" s="70">
        <f t="shared" si="2"/>
        <v>1.4719708543894701</v>
      </c>
      <c r="H17" s="72">
        <v>487</v>
      </c>
      <c r="I17" s="70">
        <f t="shared" si="3"/>
        <v>1.400713299585826</v>
      </c>
      <c r="J17" s="66">
        <v>565</v>
      </c>
      <c r="K17" s="68">
        <f t="shared" si="4"/>
        <v>1.5885958499690715</v>
      </c>
      <c r="M17" s="32"/>
    </row>
    <row r="18" spans="1:13" ht="13.35" customHeight="1" x14ac:dyDescent="0.4">
      <c r="A18" s="27"/>
      <c r="B18" s="35" t="s">
        <v>20</v>
      </c>
      <c r="C18" s="65"/>
      <c r="D18" s="69">
        <v>9070</v>
      </c>
      <c r="E18" s="70">
        <f t="shared" si="1"/>
        <v>25.121870152891645</v>
      </c>
      <c r="F18" s="71">
        <v>8192</v>
      </c>
      <c r="G18" s="70">
        <f t="shared" si="2"/>
        <v>24.068633211893289</v>
      </c>
      <c r="H18" s="72">
        <v>8219</v>
      </c>
      <c r="I18" s="70">
        <f t="shared" si="3"/>
        <v>23.639553612517258</v>
      </c>
      <c r="J18" s="66">
        <v>8159</v>
      </c>
      <c r="K18" s="68">
        <f t="shared" si="4"/>
        <v>22.94044874318169</v>
      </c>
      <c r="M18" s="32"/>
    </row>
    <row r="19" spans="1:13" ht="13.35" customHeight="1" x14ac:dyDescent="0.4">
      <c r="A19" s="27"/>
      <c r="B19" s="35" t="s">
        <v>21</v>
      </c>
      <c r="C19" s="65"/>
      <c r="D19" s="69">
        <v>1125</v>
      </c>
      <c r="E19" s="70">
        <f t="shared" si="1"/>
        <v>3.1159982273432307</v>
      </c>
      <c r="F19" s="71">
        <v>948</v>
      </c>
      <c r="G19" s="70">
        <f t="shared" si="2"/>
        <v>2.7852861675872602</v>
      </c>
      <c r="H19" s="72">
        <v>945</v>
      </c>
      <c r="I19" s="70">
        <f t="shared" si="3"/>
        <v>2.7180165669581222</v>
      </c>
      <c r="J19" s="66">
        <v>1280</v>
      </c>
      <c r="K19" s="68">
        <f t="shared" si="4"/>
        <v>3.5989428105494015</v>
      </c>
      <c r="M19" s="32"/>
    </row>
    <row r="20" spans="1:13" ht="13.35" customHeight="1" x14ac:dyDescent="0.4">
      <c r="A20" s="27"/>
      <c r="B20" s="35" t="s">
        <v>22</v>
      </c>
      <c r="C20" s="65"/>
      <c r="D20" s="69">
        <v>2195</v>
      </c>
      <c r="E20" s="70">
        <f t="shared" si="1"/>
        <v>6.0796587635719028</v>
      </c>
      <c r="F20" s="71">
        <v>2107</v>
      </c>
      <c r="G20" s="70">
        <f t="shared" si="2"/>
        <v>6.1905041720531209</v>
      </c>
      <c r="H20" s="72">
        <v>2141</v>
      </c>
      <c r="I20" s="70">
        <f t="shared" si="3"/>
        <v>6.1579613437643808</v>
      </c>
      <c r="J20" s="66">
        <v>2605</v>
      </c>
      <c r="K20" s="68">
        <f t="shared" si="4"/>
        <v>7.3244109542821789</v>
      </c>
      <c r="M20" s="32"/>
    </row>
    <row r="21" spans="1:13" ht="13.35" customHeight="1" x14ac:dyDescent="0.4">
      <c r="A21" s="27"/>
      <c r="B21" s="33" t="s">
        <v>23</v>
      </c>
      <c r="C21" s="65"/>
      <c r="D21" s="66">
        <v>6479</v>
      </c>
      <c r="E21" s="70">
        <f t="shared" si="1"/>
        <v>17.945380013294926</v>
      </c>
      <c r="F21" s="79">
        <v>6300</v>
      </c>
      <c r="G21" s="70">
        <f t="shared" si="2"/>
        <v>18.509813139029262</v>
      </c>
      <c r="H21" s="66">
        <v>6315</v>
      </c>
      <c r="I21" s="70">
        <f t="shared" si="3"/>
        <v>18.163253566497929</v>
      </c>
      <c r="J21" s="66">
        <v>5821</v>
      </c>
      <c r="K21" s="68">
        <f t="shared" si="4"/>
        <v>16.366754765787551</v>
      </c>
      <c r="M21" s="32"/>
    </row>
    <row r="22" spans="1:13" ht="13.35" customHeight="1" x14ac:dyDescent="0.4">
      <c r="A22" s="27"/>
      <c r="B22" s="35" t="s">
        <v>24</v>
      </c>
      <c r="C22" s="65"/>
      <c r="D22" s="69">
        <v>4248</v>
      </c>
      <c r="E22" s="70">
        <f t="shared" si="1"/>
        <v>11.766009306448039</v>
      </c>
      <c r="F22" s="71">
        <v>4184</v>
      </c>
      <c r="G22" s="70">
        <f t="shared" si="2"/>
        <v>12.29286637677753</v>
      </c>
      <c r="H22" s="72">
        <v>4296</v>
      </c>
      <c r="I22" s="70">
        <f t="shared" si="3"/>
        <v>12.356189599631845</v>
      </c>
      <c r="J22" s="66">
        <v>4331</v>
      </c>
      <c r="K22" s="68">
        <f t="shared" si="4"/>
        <v>12.177360400382389</v>
      </c>
      <c r="M22" s="32"/>
    </row>
    <row r="23" spans="1:13" ht="13.35" customHeight="1" x14ac:dyDescent="0.4">
      <c r="A23" s="27"/>
      <c r="B23" s="78" t="s">
        <v>25</v>
      </c>
      <c r="C23" s="65"/>
      <c r="D23" s="66">
        <v>1252</v>
      </c>
      <c r="E23" s="70">
        <f t="shared" si="1"/>
        <v>3.4677598050077556</v>
      </c>
      <c r="F23" s="79">
        <v>1146</v>
      </c>
      <c r="G23" s="70">
        <f t="shared" si="2"/>
        <v>3.3670231519567517</v>
      </c>
      <c r="H23" s="66">
        <v>1109</v>
      </c>
      <c r="I23" s="70">
        <f t="shared" si="3"/>
        <v>3.1897146801656695</v>
      </c>
      <c r="J23" s="66">
        <v>1101</v>
      </c>
      <c r="K23" s="68">
        <f t="shared" si="4"/>
        <v>3.0956531518866335</v>
      </c>
      <c r="M23" s="32"/>
    </row>
    <row r="24" spans="1:13" ht="13.35" customHeight="1" x14ac:dyDescent="0.4">
      <c r="A24" s="27"/>
      <c r="B24" s="35" t="s">
        <v>26</v>
      </c>
      <c r="C24" s="65"/>
      <c r="D24" s="69">
        <v>471</v>
      </c>
      <c r="E24" s="70">
        <f t="shared" si="1"/>
        <v>1.3045645911810324</v>
      </c>
      <c r="F24" s="71">
        <v>437</v>
      </c>
      <c r="G24" s="70">
        <f t="shared" si="2"/>
        <v>1.2839346574215535</v>
      </c>
      <c r="H24" s="72">
        <v>548</v>
      </c>
      <c r="I24" s="70">
        <f t="shared" si="3"/>
        <v>1.5761619880349746</v>
      </c>
      <c r="J24" s="66">
        <v>565</v>
      </c>
      <c r="K24" s="68">
        <f t="shared" si="4"/>
        <v>1.5885958499690715</v>
      </c>
      <c r="M24" s="32"/>
    </row>
    <row r="25" spans="1:13" ht="13.35" customHeight="1" x14ac:dyDescent="0.4">
      <c r="A25" s="27"/>
      <c r="B25" s="35" t="s">
        <v>27</v>
      </c>
      <c r="C25" s="65"/>
      <c r="D25" s="69">
        <v>977</v>
      </c>
      <c r="E25" s="70">
        <f t="shared" si="1"/>
        <v>2.7060713494349655</v>
      </c>
      <c r="F25" s="71">
        <v>953</v>
      </c>
      <c r="G25" s="70">
        <f t="shared" si="2"/>
        <v>2.799976495475379</v>
      </c>
      <c r="H25" s="72">
        <v>1022</v>
      </c>
      <c r="I25" s="70">
        <f t="shared" si="3"/>
        <v>2.9394845835250805</v>
      </c>
      <c r="J25" s="66">
        <v>1032</v>
      </c>
      <c r="K25" s="68">
        <f t="shared" si="4"/>
        <v>2.9016476410054546</v>
      </c>
      <c r="M25" s="32"/>
    </row>
    <row r="26" spans="1:13" ht="13.35" customHeight="1" x14ac:dyDescent="0.4">
      <c r="A26" s="27"/>
      <c r="B26" s="35" t="s">
        <v>28</v>
      </c>
      <c r="C26" s="65"/>
      <c r="D26" s="69">
        <v>197</v>
      </c>
      <c r="E26" s="70">
        <f t="shared" si="1"/>
        <v>0.54564591181032573</v>
      </c>
      <c r="F26" s="71">
        <v>124</v>
      </c>
      <c r="G26" s="70">
        <f t="shared" si="2"/>
        <v>0.36432013162533788</v>
      </c>
      <c r="H26" s="72">
        <v>157</v>
      </c>
      <c r="I26" s="70">
        <f t="shared" si="3"/>
        <v>0.45156465715600552</v>
      </c>
      <c r="J26" s="66">
        <v>75</v>
      </c>
      <c r="K26" s="68">
        <f t="shared" si="4"/>
        <v>0.21087555530562899</v>
      </c>
      <c r="M26" s="32"/>
    </row>
    <row r="27" spans="1:13" ht="13.35" customHeight="1" x14ac:dyDescent="0.4">
      <c r="A27" s="27"/>
      <c r="B27" s="34" t="s">
        <v>29</v>
      </c>
      <c r="C27" s="65"/>
      <c r="D27" s="69">
        <f>11024-D21-D23</f>
        <v>3293</v>
      </c>
      <c r="E27" s="70">
        <f t="shared" si="1"/>
        <v>9.1208730334588974</v>
      </c>
      <c r="F27" s="71">
        <f>10655-F21-F23</f>
        <v>3209</v>
      </c>
      <c r="G27" s="70">
        <f t="shared" si="2"/>
        <v>9.4282524385944289</v>
      </c>
      <c r="H27" s="72">
        <f>10661-H21-H23</f>
        <v>3237</v>
      </c>
      <c r="I27" s="70">
        <f t="shared" si="3"/>
        <v>9.3102853198343301</v>
      </c>
      <c r="J27" s="66">
        <v>3425</v>
      </c>
      <c r="K27" s="68">
        <f t="shared" si="4"/>
        <v>9.6299836922903896</v>
      </c>
    </row>
    <row r="28" spans="1:13" ht="13.35" customHeight="1" x14ac:dyDescent="0.4">
      <c r="A28" s="27"/>
      <c r="B28" s="35" t="s">
        <v>30</v>
      </c>
      <c r="C28" s="65"/>
      <c r="D28" s="69">
        <v>258</v>
      </c>
      <c r="E28" s="70">
        <f t="shared" si="1"/>
        <v>0.71460226013738093</v>
      </c>
      <c r="F28" s="71" t="s">
        <v>31</v>
      </c>
      <c r="G28" s="70" t="s">
        <v>31</v>
      </c>
      <c r="H28" s="80">
        <v>246</v>
      </c>
      <c r="I28" s="70">
        <f t="shared" si="3"/>
        <v>0.70754716981132082</v>
      </c>
      <c r="J28" s="81">
        <v>235</v>
      </c>
      <c r="K28" s="68">
        <f t="shared" si="4"/>
        <v>0.66074340662430409</v>
      </c>
    </row>
    <row r="29" spans="1:13" ht="3" customHeight="1" thickBot="1" x14ac:dyDescent="0.45">
      <c r="A29" s="36"/>
      <c r="B29" s="36"/>
      <c r="C29" s="37"/>
      <c r="D29" s="38"/>
      <c r="E29" s="39"/>
      <c r="F29" s="40"/>
      <c r="G29" s="39"/>
      <c r="H29" s="38"/>
      <c r="I29" s="39"/>
      <c r="J29" s="41"/>
      <c r="K29" s="41"/>
    </row>
    <row r="30" spans="1:13" ht="2.1" customHeight="1" x14ac:dyDescent="0.4">
      <c r="A30" s="2"/>
      <c r="B30" s="2"/>
      <c r="C30" s="2"/>
      <c r="D30" s="2"/>
      <c r="E30" s="2"/>
      <c r="F30" s="2"/>
      <c r="G30" s="2"/>
      <c r="H30" s="2"/>
      <c r="I30" s="2"/>
      <c r="J30" s="2"/>
      <c r="K30" s="10"/>
    </row>
    <row r="31" spans="1:13" s="42" customFormat="1" ht="9.75" customHeight="1" x14ac:dyDescent="0.4">
      <c r="A31" s="43"/>
      <c r="B31" s="43" t="s">
        <v>32</v>
      </c>
      <c r="C31" s="43"/>
      <c r="H31" s="43"/>
      <c r="I31" s="82"/>
      <c r="J31" s="83"/>
      <c r="K31" s="84"/>
    </row>
    <row r="32" spans="1:13" s="42" customFormat="1" ht="9.75" customHeight="1" x14ac:dyDescent="0.4">
      <c r="B32" s="8" t="s">
        <v>38</v>
      </c>
      <c r="C32" s="85"/>
      <c r="G32" s="85"/>
      <c r="H32" s="85"/>
      <c r="I32" s="86"/>
      <c r="J32" s="85"/>
      <c r="L32" s="43"/>
    </row>
    <row r="33" spans="1:11" s="42" customFormat="1" ht="16.5" customHeight="1" x14ac:dyDescent="0.4">
      <c r="A33" s="43"/>
      <c r="B33" s="85"/>
      <c r="C33" s="87"/>
      <c r="D33" s="85"/>
      <c r="E33" s="85"/>
      <c r="F33" s="85"/>
      <c r="G33" s="85"/>
      <c r="H33" s="87"/>
      <c r="I33" s="85"/>
      <c r="J33" s="88"/>
      <c r="K33" s="89" t="s">
        <v>33</v>
      </c>
    </row>
    <row r="34" spans="1:11" s="15" customFormat="1" ht="9.75" customHeight="1" x14ac:dyDescent="0.4">
      <c r="A34" s="10"/>
      <c r="B34" s="11"/>
      <c r="C34" s="12"/>
      <c r="D34" s="13"/>
      <c r="E34" s="13"/>
      <c r="F34" s="10"/>
      <c r="G34" s="16"/>
      <c r="H34" s="10"/>
      <c r="I34" s="10"/>
      <c r="J34" s="10"/>
      <c r="K34" s="14" t="s">
        <v>34</v>
      </c>
    </row>
    <row r="35" spans="1:11" ht="2.1" customHeight="1" thickBot="1" x14ac:dyDescent="0.45">
      <c r="A35" s="8"/>
      <c r="B35" s="2"/>
      <c r="C35" s="8"/>
      <c r="D35" s="2"/>
      <c r="E35" s="2"/>
      <c r="F35" s="2"/>
      <c r="G35" s="2"/>
      <c r="H35" s="8"/>
      <c r="I35" s="2"/>
      <c r="J35" s="44"/>
      <c r="K35" s="45"/>
    </row>
    <row r="36" spans="1:11" ht="14.1" customHeight="1" x14ac:dyDescent="0.4">
      <c r="A36" s="17"/>
      <c r="B36" s="18" t="s">
        <v>4</v>
      </c>
      <c r="C36" s="19"/>
      <c r="D36" s="795">
        <v>24</v>
      </c>
      <c r="E36" s="796"/>
      <c r="F36" s="795">
        <v>26</v>
      </c>
      <c r="G36" s="796"/>
      <c r="H36" s="797">
        <v>28</v>
      </c>
      <c r="I36" s="798"/>
      <c r="J36" s="799" t="s">
        <v>35</v>
      </c>
      <c r="K36" s="800"/>
    </row>
    <row r="37" spans="1:11" ht="14.1" customHeight="1" x14ac:dyDescent="0.4">
      <c r="A37" s="46"/>
      <c r="B37" s="21" t="s">
        <v>6</v>
      </c>
      <c r="C37" s="22"/>
      <c r="D37" s="47"/>
      <c r="E37" s="48" t="s">
        <v>7</v>
      </c>
      <c r="F37" s="47"/>
      <c r="G37" s="48" t="s">
        <v>7</v>
      </c>
      <c r="H37" s="100"/>
      <c r="I37" s="101" t="s">
        <v>7</v>
      </c>
      <c r="J37" s="95"/>
      <c r="K37" s="96" t="s">
        <v>7</v>
      </c>
    </row>
    <row r="38" spans="1:11" ht="3" customHeight="1" x14ac:dyDescent="0.4">
      <c r="A38" s="27"/>
      <c r="B38" s="27"/>
      <c r="C38" s="28"/>
      <c r="D38" s="90"/>
      <c r="E38" s="91"/>
      <c r="F38" s="92"/>
      <c r="G38" s="90"/>
      <c r="H38" s="102"/>
      <c r="I38" s="103"/>
      <c r="J38" s="92"/>
      <c r="K38" s="90"/>
    </row>
    <row r="39" spans="1:11" ht="13.35" customHeight="1" x14ac:dyDescent="0.4">
      <c r="A39" s="27"/>
      <c r="B39" s="49" t="s">
        <v>8</v>
      </c>
      <c r="C39" s="50"/>
      <c r="D39" s="66">
        <f t="shared" ref="D39:K39" si="5">SUM(D40:D58)</f>
        <v>32045</v>
      </c>
      <c r="E39" s="67">
        <f t="shared" si="5"/>
        <v>100.00000000000001</v>
      </c>
      <c r="F39" s="66">
        <f t="shared" si="5"/>
        <v>34250</v>
      </c>
      <c r="G39" s="67">
        <f t="shared" si="5"/>
        <v>99.999999999999986</v>
      </c>
      <c r="H39" s="104">
        <f t="shared" si="5"/>
        <v>31065</v>
      </c>
      <c r="I39" s="105">
        <f t="shared" si="5"/>
        <v>100.00000000000001</v>
      </c>
      <c r="J39" s="79">
        <f t="shared" si="5"/>
        <v>494337</v>
      </c>
      <c r="K39" s="68">
        <f t="shared" si="5"/>
        <v>100</v>
      </c>
    </row>
    <row r="40" spans="1:11" ht="13.35" customHeight="1" x14ac:dyDescent="0.4">
      <c r="A40" s="27"/>
      <c r="B40" s="49" t="s">
        <v>9</v>
      </c>
      <c r="C40" s="50"/>
      <c r="D40" s="66">
        <v>15</v>
      </c>
      <c r="E40" s="67">
        <f>D40/$D$39*100</f>
        <v>4.6809174598221252E-2</v>
      </c>
      <c r="F40" s="79">
        <v>12</v>
      </c>
      <c r="G40" s="67">
        <f>F40/$F$39*100</f>
        <v>3.503649635036496E-2</v>
      </c>
      <c r="H40" s="104">
        <v>12</v>
      </c>
      <c r="I40" s="105">
        <f>H40/$H$39*100</f>
        <v>3.8628681796233702E-2</v>
      </c>
      <c r="J40" s="79">
        <v>223</v>
      </c>
      <c r="K40" s="68">
        <f t="shared" ref="K40:K57" si="6">J40/$J$39*100</f>
        <v>4.5110926351861182E-2</v>
      </c>
    </row>
    <row r="41" spans="1:11" ht="13.35" customHeight="1" x14ac:dyDescent="0.4">
      <c r="A41" s="27"/>
      <c r="B41" s="49" t="s">
        <v>10</v>
      </c>
      <c r="C41" s="50"/>
      <c r="D41" s="73" t="s">
        <v>12</v>
      </c>
      <c r="E41" s="93" t="s">
        <v>12</v>
      </c>
      <c r="F41" s="75" t="s">
        <v>12</v>
      </c>
      <c r="G41" s="93" t="s">
        <v>13</v>
      </c>
      <c r="H41" s="106" t="s">
        <v>12</v>
      </c>
      <c r="I41" s="107" t="s">
        <v>11</v>
      </c>
      <c r="J41" s="66">
        <v>7</v>
      </c>
      <c r="K41" s="68">
        <f t="shared" si="6"/>
        <v>1.4160380469194092E-3</v>
      </c>
    </row>
    <row r="42" spans="1:11" ht="13.35" customHeight="1" x14ac:dyDescent="0.4">
      <c r="A42" s="27"/>
      <c r="B42" s="49" t="s">
        <v>14</v>
      </c>
      <c r="C42" s="50"/>
      <c r="D42" s="66">
        <v>2</v>
      </c>
      <c r="E42" s="67">
        <f t="shared" ref="E42:E57" si="7">D42/$D$39*100</f>
        <v>6.2412232797628342E-3</v>
      </c>
      <c r="F42" s="79">
        <v>23</v>
      </c>
      <c r="G42" s="67">
        <f t="shared" ref="G42:G58" si="8">F42/$F$39*100</f>
        <v>6.7153284671532851E-2</v>
      </c>
      <c r="H42" s="108">
        <v>13</v>
      </c>
      <c r="I42" s="105">
        <f t="shared" ref="I42:I57" si="9">H42/$H$39*100</f>
        <v>4.1847738612586512E-2</v>
      </c>
      <c r="J42" s="79">
        <v>65</v>
      </c>
      <c r="K42" s="68">
        <f t="shared" si="6"/>
        <v>1.3148924721394513E-2</v>
      </c>
    </row>
    <row r="43" spans="1:11" ht="13.35" customHeight="1" x14ac:dyDescent="0.4">
      <c r="A43" s="27"/>
      <c r="B43" s="49" t="s">
        <v>15</v>
      </c>
      <c r="C43" s="50"/>
      <c r="D43" s="66">
        <v>863</v>
      </c>
      <c r="E43" s="67">
        <f t="shared" si="7"/>
        <v>2.6930878452176628</v>
      </c>
      <c r="F43" s="79">
        <v>893</v>
      </c>
      <c r="G43" s="67">
        <f t="shared" si="8"/>
        <v>2.6072992700729927</v>
      </c>
      <c r="H43" s="104">
        <v>833</v>
      </c>
      <c r="I43" s="105">
        <f t="shared" si="9"/>
        <v>2.6814743280218893</v>
      </c>
      <c r="J43" s="79">
        <v>28077</v>
      </c>
      <c r="K43" s="68">
        <f t="shared" si="6"/>
        <v>5.6797286061937502</v>
      </c>
    </row>
    <row r="44" spans="1:11" ht="13.35" customHeight="1" x14ac:dyDescent="0.4">
      <c r="A44" s="27"/>
      <c r="B44" s="49" t="s">
        <v>16</v>
      </c>
      <c r="C44" s="50"/>
      <c r="D44" s="66">
        <v>1216</v>
      </c>
      <c r="E44" s="67">
        <f t="shared" si="7"/>
        <v>3.7946637540958026</v>
      </c>
      <c r="F44" s="79">
        <v>1389</v>
      </c>
      <c r="G44" s="67">
        <f t="shared" si="8"/>
        <v>4.0554744525547441</v>
      </c>
      <c r="H44" s="104">
        <v>1096</v>
      </c>
      <c r="I44" s="105">
        <f t="shared" si="9"/>
        <v>3.5280862707226781</v>
      </c>
      <c r="J44" s="79">
        <v>36560</v>
      </c>
      <c r="K44" s="68">
        <f t="shared" si="6"/>
        <v>7.3957644279105148</v>
      </c>
    </row>
    <row r="45" spans="1:11" ht="13.35" customHeight="1" x14ac:dyDescent="0.4">
      <c r="A45" s="27"/>
      <c r="B45" s="51" t="s">
        <v>17</v>
      </c>
      <c r="C45" s="50"/>
      <c r="D45" s="66">
        <v>44</v>
      </c>
      <c r="E45" s="67">
        <f t="shared" si="7"/>
        <v>0.13730691215478236</v>
      </c>
      <c r="F45" s="79">
        <v>51</v>
      </c>
      <c r="G45" s="67">
        <f t="shared" si="8"/>
        <v>0.14890510948905109</v>
      </c>
      <c r="H45" s="104">
        <v>44</v>
      </c>
      <c r="I45" s="105">
        <f t="shared" si="9"/>
        <v>0.14163849991952357</v>
      </c>
      <c r="J45" s="79">
        <v>315</v>
      </c>
      <c r="K45" s="68">
        <f t="shared" si="6"/>
        <v>6.3721712111373424E-2</v>
      </c>
    </row>
    <row r="46" spans="1:11" ht="13.35" customHeight="1" x14ac:dyDescent="0.4">
      <c r="A46" s="27"/>
      <c r="B46" s="49" t="s">
        <v>18</v>
      </c>
      <c r="C46" s="50"/>
      <c r="D46" s="66">
        <v>2924</v>
      </c>
      <c r="E46" s="67">
        <f t="shared" si="7"/>
        <v>9.1246684350132625</v>
      </c>
      <c r="F46" s="79">
        <v>2863</v>
      </c>
      <c r="G46" s="67">
        <f t="shared" si="8"/>
        <v>8.3591240875912405</v>
      </c>
      <c r="H46" s="104">
        <v>2666</v>
      </c>
      <c r="I46" s="105">
        <f t="shared" si="9"/>
        <v>8.5820054723965882</v>
      </c>
      <c r="J46" s="79">
        <v>19922</v>
      </c>
      <c r="K46" s="68">
        <f t="shared" si="6"/>
        <v>4.0300442815326392</v>
      </c>
    </row>
    <row r="47" spans="1:11" ht="13.35" customHeight="1" x14ac:dyDescent="0.4">
      <c r="A47" s="27"/>
      <c r="B47" s="49" t="s">
        <v>19</v>
      </c>
      <c r="C47" s="50"/>
      <c r="D47" s="66">
        <v>533</v>
      </c>
      <c r="E47" s="67">
        <f t="shared" si="7"/>
        <v>1.6632860040567952</v>
      </c>
      <c r="F47" s="79">
        <v>535</v>
      </c>
      <c r="G47" s="67">
        <f t="shared" si="8"/>
        <v>1.5620437956204378</v>
      </c>
      <c r="H47" s="104">
        <v>513</v>
      </c>
      <c r="I47" s="105">
        <f t="shared" si="9"/>
        <v>1.6513761467889909</v>
      </c>
      <c r="J47" s="79">
        <v>12829</v>
      </c>
      <c r="K47" s="68">
        <f t="shared" si="6"/>
        <v>2.5951931577041574</v>
      </c>
    </row>
    <row r="48" spans="1:11" ht="13.35" customHeight="1" x14ac:dyDescent="0.4">
      <c r="A48" s="27"/>
      <c r="B48" s="49" t="s">
        <v>20</v>
      </c>
      <c r="C48" s="50"/>
      <c r="D48" s="66">
        <v>7866</v>
      </c>
      <c r="E48" s="67">
        <f t="shared" si="7"/>
        <v>24.546731159307225</v>
      </c>
      <c r="F48" s="79">
        <v>8246</v>
      </c>
      <c r="G48" s="67">
        <f t="shared" si="8"/>
        <v>24.075912408759123</v>
      </c>
      <c r="H48" s="104">
        <v>7810</v>
      </c>
      <c r="I48" s="105">
        <f t="shared" si="9"/>
        <v>25.140833735715436</v>
      </c>
      <c r="J48" s="79">
        <v>120853</v>
      </c>
      <c r="K48" s="68">
        <f t="shared" si="6"/>
        <v>24.44749229776448</v>
      </c>
    </row>
    <row r="49" spans="1:11" ht="13.35" customHeight="1" x14ac:dyDescent="0.4">
      <c r="A49" s="27"/>
      <c r="B49" s="52" t="s">
        <v>21</v>
      </c>
      <c r="C49" s="50"/>
      <c r="D49" s="66">
        <v>1259</v>
      </c>
      <c r="E49" s="67">
        <f t="shared" si="7"/>
        <v>3.9288500546107037</v>
      </c>
      <c r="F49" s="79">
        <v>1470</v>
      </c>
      <c r="G49" s="67">
        <f t="shared" si="8"/>
        <v>4.2919708029197086</v>
      </c>
      <c r="H49" s="104">
        <v>1423</v>
      </c>
      <c r="I49" s="105">
        <f t="shared" si="9"/>
        <v>4.5807178496700471</v>
      </c>
      <c r="J49" s="79">
        <v>8912</v>
      </c>
      <c r="K49" s="68">
        <f t="shared" si="6"/>
        <v>1.8028187248779679</v>
      </c>
    </row>
    <row r="50" spans="1:11" ht="13.35" customHeight="1" x14ac:dyDescent="0.4">
      <c r="A50" s="27"/>
      <c r="B50" s="49" t="s">
        <v>22</v>
      </c>
      <c r="C50" s="50"/>
      <c r="D50" s="66">
        <v>2359</v>
      </c>
      <c r="E50" s="67">
        <f t="shared" si="7"/>
        <v>7.3615228584802628</v>
      </c>
      <c r="F50" s="79">
        <v>2485</v>
      </c>
      <c r="G50" s="67">
        <f t="shared" si="8"/>
        <v>7.2554744525547443</v>
      </c>
      <c r="H50" s="104">
        <v>2249</v>
      </c>
      <c r="I50" s="105">
        <f t="shared" si="9"/>
        <v>7.2396587799774661</v>
      </c>
      <c r="J50" s="79">
        <v>45015</v>
      </c>
      <c r="K50" s="68">
        <f t="shared" si="6"/>
        <v>9.1061360974396006</v>
      </c>
    </row>
    <row r="51" spans="1:11" ht="13.35" customHeight="1" x14ac:dyDescent="0.4">
      <c r="A51" s="27"/>
      <c r="B51" s="53" t="s">
        <v>23</v>
      </c>
      <c r="C51" s="50"/>
      <c r="D51" s="66">
        <v>5158</v>
      </c>
      <c r="E51" s="67">
        <f t="shared" si="7"/>
        <v>16.096114838508345</v>
      </c>
      <c r="F51" s="79">
        <v>5238</v>
      </c>
      <c r="G51" s="67">
        <f t="shared" si="8"/>
        <v>15.293430656934307</v>
      </c>
      <c r="H51" s="104">
        <v>4636</v>
      </c>
      <c r="I51" s="105">
        <f t="shared" si="9"/>
        <v>14.92354740061162</v>
      </c>
      <c r="J51" s="79">
        <v>35299</v>
      </c>
      <c r="K51" s="68">
        <f t="shared" si="6"/>
        <v>7.1406752883154612</v>
      </c>
    </row>
    <row r="52" spans="1:11" ht="13.35" customHeight="1" x14ac:dyDescent="0.4">
      <c r="A52" s="27"/>
      <c r="B52" s="49" t="s">
        <v>24</v>
      </c>
      <c r="C52" s="50"/>
      <c r="D52" s="66">
        <v>4015</v>
      </c>
      <c r="E52" s="67">
        <f t="shared" si="7"/>
        <v>12.529255734123886</v>
      </c>
      <c r="F52" s="79">
        <v>4269</v>
      </c>
      <c r="G52" s="67">
        <f t="shared" si="8"/>
        <v>12.464233576642336</v>
      </c>
      <c r="H52" s="104">
        <v>3873</v>
      </c>
      <c r="I52" s="105">
        <f t="shared" si="9"/>
        <v>12.467407049734428</v>
      </c>
      <c r="J52" s="79">
        <v>71277</v>
      </c>
      <c r="K52" s="68">
        <f t="shared" si="6"/>
        <v>14.418706267182104</v>
      </c>
    </row>
    <row r="53" spans="1:11" ht="13.35" customHeight="1" x14ac:dyDescent="0.4">
      <c r="A53" s="27"/>
      <c r="B53" s="51" t="s">
        <v>25</v>
      </c>
      <c r="C53" s="50"/>
      <c r="D53" s="66">
        <v>964</v>
      </c>
      <c r="E53" s="67">
        <f t="shared" si="7"/>
        <v>3.0082696208456858</v>
      </c>
      <c r="F53" s="79">
        <v>1029</v>
      </c>
      <c r="G53" s="67">
        <f t="shared" si="8"/>
        <v>3.0043795620437956</v>
      </c>
      <c r="H53" s="104">
        <v>907</v>
      </c>
      <c r="I53" s="105">
        <f t="shared" si="9"/>
        <v>2.9196845324319973</v>
      </c>
      <c r="J53" s="79">
        <v>34762</v>
      </c>
      <c r="K53" s="68">
        <f t="shared" si="6"/>
        <v>7.0320449410017858</v>
      </c>
    </row>
    <row r="54" spans="1:11" ht="13.35" customHeight="1" x14ac:dyDescent="0.4">
      <c r="A54" s="27"/>
      <c r="B54" s="49" t="s">
        <v>26</v>
      </c>
      <c r="C54" s="50"/>
      <c r="D54" s="66">
        <v>495</v>
      </c>
      <c r="E54" s="67">
        <f t="shared" si="7"/>
        <v>1.5447027617413014</v>
      </c>
      <c r="F54" s="79">
        <v>616</v>
      </c>
      <c r="G54" s="67">
        <f t="shared" si="8"/>
        <v>1.7985401459854014</v>
      </c>
      <c r="H54" s="104">
        <v>522</v>
      </c>
      <c r="I54" s="105">
        <f t="shared" si="9"/>
        <v>1.680347658136166</v>
      </c>
      <c r="J54" s="79">
        <v>12767</v>
      </c>
      <c r="K54" s="68">
        <f t="shared" si="6"/>
        <v>2.5826511064314426</v>
      </c>
    </row>
    <row r="55" spans="1:11" ht="13.35" customHeight="1" x14ac:dyDescent="0.4">
      <c r="A55" s="27"/>
      <c r="B55" s="49" t="s">
        <v>27</v>
      </c>
      <c r="C55" s="50"/>
      <c r="D55" s="66">
        <v>1015</v>
      </c>
      <c r="E55" s="67">
        <f t="shared" si="7"/>
        <v>3.1674208144796379</v>
      </c>
      <c r="F55" s="79">
        <v>1230</v>
      </c>
      <c r="G55" s="67">
        <f t="shared" si="8"/>
        <v>3.5912408759124088</v>
      </c>
      <c r="H55" s="104">
        <v>1086</v>
      </c>
      <c r="I55" s="105">
        <f t="shared" si="9"/>
        <v>3.4958957025591499</v>
      </c>
      <c r="J55" s="79">
        <v>35165</v>
      </c>
      <c r="K55" s="68">
        <f t="shared" si="6"/>
        <v>7.1135682742744315</v>
      </c>
    </row>
    <row r="56" spans="1:11" ht="13.35" customHeight="1" x14ac:dyDescent="0.4">
      <c r="A56" s="27"/>
      <c r="B56" s="49" t="s">
        <v>28</v>
      </c>
      <c r="C56" s="50"/>
      <c r="D56" s="66">
        <v>70</v>
      </c>
      <c r="E56" s="67">
        <f t="shared" si="7"/>
        <v>0.21844281479169916</v>
      </c>
      <c r="F56" s="79">
        <v>64</v>
      </c>
      <c r="G56" s="67">
        <f t="shared" si="8"/>
        <v>0.18686131386861315</v>
      </c>
      <c r="H56" s="104">
        <v>59</v>
      </c>
      <c r="I56" s="105">
        <f t="shared" si="9"/>
        <v>0.18992435216481571</v>
      </c>
      <c r="J56" s="79">
        <v>1179</v>
      </c>
      <c r="K56" s="68">
        <f t="shared" si="6"/>
        <v>0.23850126533114052</v>
      </c>
    </row>
    <row r="57" spans="1:11" ht="13.35" customHeight="1" x14ac:dyDescent="0.4">
      <c r="A57" s="27"/>
      <c r="B57" s="54" t="s">
        <v>29</v>
      </c>
      <c r="C57" s="50"/>
      <c r="D57" s="66">
        <v>3247</v>
      </c>
      <c r="E57" s="67">
        <f t="shared" si="7"/>
        <v>10.13262599469496</v>
      </c>
      <c r="F57" s="79">
        <v>3589</v>
      </c>
      <c r="G57" s="67">
        <f t="shared" si="8"/>
        <v>10.478832116788322</v>
      </c>
      <c r="H57" s="104">
        <v>3323</v>
      </c>
      <c r="I57" s="105">
        <f t="shared" si="9"/>
        <v>10.696925800740383</v>
      </c>
      <c r="J57" s="79">
        <v>31110</v>
      </c>
      <c r="K57" s="68">
        <f t="shared" si="6"/>
        <v>6.2932776628089746</v>
      </c>
    </row>
    <row r="58" spans="1:11" ht="13.35" customHeight="1" x14ac:dyDescent="0.4">
      <c r="A58" s="27"/>
      <c r="B58" s="55" t="s">
        <v>30</v>
      </c>
      <c r="C58" s="50"/>
      <c r="D58" s="94" t="s">
        <v>36</v>
      </c>
      <c r="E58" s="67" t="s">
        <v>36</v>
      </c>
      <c r="F58" s="79">
        <v>248</v>
      </c>
      <c r="G58" s="67">
        <f t="shared" si="8"/>
        <v>0.72408759124087585</v>
      </c>
      <c r="H58" s="104" t="s">
        <v>36</v>
      </c>
      <c r="I58" s="105" t="s">
        <v>36</v>
      </c>
      <c r="J58" s="66" t="s">
        <v>36</v>
      </c>
      <c r="K58" s="68" t="s">
        <v>36</v>
      </c>
    </row>
    <row r="59" spans="1:11" ht="2.25" customHeight="1" thickBot="1" x14ac:dyDescent="0.45">
      <c r="A59" s="56"/>
      <c r="B59" s="56"/>
      <c r="C59" s="57"/>
      <c r="D59" s="58"/>
      <c r="E59" s="59"/>
      <c r="F59" s="56"/>
      <c r="G59" s="60"/>
      <c r="H59" s="109"/>
      <c r="I59" s="109"/>
      <c r="J59" s="61"/>
      <c r="K59" s="61"/>
    </row>
    <row r="60" spans="1:11" ht="2.1" customHeight="1" x14ac:dyDescent="0.4">
      <c r="A60" s="2"/>
      <c r="B60" s="2"/>
      <c r="C60" s="2"/>
      <c r="D60" s="2"/>
      <c r="E60" s="2"/>
      <c r="F60" s="2"/>
      <c r="G60" s="2"/>
      <c r="H60" s="2"/>
      <c r="I60" s="2"/>
      <c r="J60" s="62"/>
      <c r="K60" s="62"/>
    </row>
    <row r="61" spans="1:11" ht="9.75" customHeight="1" x14ac:dyDescent="0.4">
      <c r="A61" s="8"/>
      <c r="B61" s="97" t="s">
        <v>37</v>
      </c>
      <c r="C61" s="87"/>
      <c r="D61" s="88"/>
      <c r="E61" s="98"/>
      <c r="F61" s="99"/>
      <c r="G61" s="98"/>
      <c r="H61" s="85"/>
      <c r="I61" s="85"/>
      <c r="J61" s="85"/>
      <c r="K61" s="2"/>
    </row>
    <row r="62" spans="1:11" ht="9.75" customHeight="1" x14ac:dyDescent="0.4">
      <c r="A62" s="8"/>
      <c r="B62" s="791" t="s">
        <v>39</v>
      </c>
      <c r="C62" s="791"/>
      <c r="D62" s="791"/>
      <c r="E62" s="791"/>
      <c r="F62" s="791"/>
      <c r="G62" s="791"/>
      <c r="H62" s="85"/>
      <c r="I62" s="85"/>
      <c r="J62" s="85"/>
      <c r="K62" s="2"/>
    </row>
    <row r="63" spans="1:11" x14ac:dyDescent="0.4">
      <c r="A63" s="2"/>
      <c r="B63" s="2"/>
      <c r="C63" s="2"/>
      <c r="D63" s="2"/>
      <c r="E63" s="2"/>
      <c r="F63" s="2"/>
      <c r="G63" s="2"/>
      <c r="H63" s="3"/>
      <c r="I63" s="3"/>
      <c r="J63" s="4"/>
      <c r="K63" s="2"/>
    </row>
    <row r="64" spans="1:11" x14ac:dyDescent="0.4">
      <c r="A64" s="2"/>
      <c r="B64" s="2"/>
      <c r="C64" s="2"/>
      <c r="D64" s="2"/>
      <c r="E64" s="2"/>
      <c r="F64" s="2"/>
      <c r="G64" s="2"/>
      <c r="H64" s="3"/>
      <c r="I64" s="3"/>
      <c r="J64" s="4"/>
      <c r="K64" s="2"/>
    </row>
  </sheetData>
  <mergeCells count="9">
    <mergeCell ref="B62:G62"/>
    <mergeCell ref="D6:E6"/>
    <mergeCell ref="F6:G6"/>
    <mergeCell ref="H6:I6"/>
    <mergeCell ref="J6:K6"/>
    <mergeCell ref="D36:E36"/>
    <mergeCell ref="F36:G36"/>
    <mergeCell ref="H36:I36"/>
    <mergeCell ref="J36:K36"/>
  </mergeCells>
  <phoneticPr fontId="3"/>
  <pageMargins left="0.62992125984251968" right="0.59055118110236227" top="0.47244094488188981" bottom="0.39370078740157483" header="0.51181102362204722" footer="0.51181102362204722"/>
  <pageSetup paperSize="9" scale="98" orientation="portrait" r:id="rId1"/>
  <headerFooter alignWithMargins="0"/>
  <colBreaks count="1" manualBreakCount="1">
    <brk id="11" max="4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D79"/>
  <sheetViews>
    <sheetView showGridLines="0" zoomScaleNormal="100" zoomScaleSheetLayoutView="100" workbookViewId="0">
      <selection activeCell="U7" sqref="U7"/>
    </sheetView>
  </sheetViews>
  <sheetFormatPr defaultRowHeight="10.5" x14ac:dyDescent="0.15"/>
  <cols>
    <col min="1" max="1" width="5" style="306" customWidth="1"/>
    <col min="2" max="2" width="5.125" style="306" customWidth="1"/>
    <col min="3" max="3" width="5" style="306" customWidth="1"/>
    <col min="4" max="4" width="5.125" style="306" customWidth="1"/>
    <col min="5" max="5" width="5" style="306" customWidth="1"/>
    <col min="6" max="6" width="5.125" style="306" customWidth="1"/>
    <col min="7" max="7" width="5" style="306" customWidth="1"/>
    <col min="8" max="8" width="5.125" style="306" customWidth="1"/>
    <col min="9" max="9" width="5" style="306" customWidth="1"/>
    <col min="10" max="10" width="5.125" style="306" customWidth="1"/>
    <col min="11" max="11" width="5" style="306" customWidth="1"/>
    <col min="12" max="12" width="5.125" style="306" customWidth="1"/>
    <col min="13" max="13" width="5" style="306" customWidth="1"/>
    <col min="14" max="14" width="5.125" style="306" customWidth="1"/>
    <col min="15" max="15" width="5" style="306" customWidth="1"/>
    <col min="16" max="16" width="5.125" style="306" customWidth="1"/>
    <col min="17" max="17" width="5" style="306" customWidth="1"/>
    <col min="18" max="18" width="5.125" style="306" customWidth="1"/>
    <col min="19" max="19" width="5" style="306" customWidth="1"/>
    <col min="20" max="20" width="5.125" style="306" customWidth="1"/>
    <col min="21" max="28" width="9.625" style="306" customWidth="1"/>
    <col min="29" max="29" width="9.25" style="306" customWidth="1"/>
    <col min="30" max="30" width="9" style="306" hidden="1" customWidth="1"/>
    <col min="31" max="16384" width="9" style="306"/>
  </cols>
  <sheetData>
    <row r="1" spans="1:24" x14ac:dyDescent="0.15">
      <c r="A1" s="305"/>
      <c r="B1" s="305"/>
      <c r="C1" s="305"/>
      <c r="D1" s="305"/>
      <c r="E1" s="305"/>
      <c r="F1" s="305"/>
      <c r="G1" s="305"/>
      <c r="H1" s="305"/>
      <c r="I1" s="305"/>
      <c r="J1" s="305"/>
      <c r="K1" s="305"/>
      <c r="L1" s="305"/>
      <c r="M1" s="305"/>
      <c r="N1" s="305"/>
      <c r="O1" s="305"/>
      <c r="P1" s="305"/>
      <c r="Q1" s="305"/>
      <c r="R1" s="305"/>
      <c r="S1" s="305"/>
      <c r="T1" s="305"/>
    </row>
    <row r="2" spans="1:24" x14ac:dyDescent="0.15">
      <c r="A2" s="414"/>
      <c r="B2" s="414"/>
      <c r="C2" s="414"/>
      <c r="D2" s="414"/>
      <c r="E2" s="414"/>
      <c r="F2" s="414"/>
      <c r="G2" s="414"/>
      <c r="H2" s="414"/>
      <c r="I2" s="414"/>
      <c r="J2" s="414"/>
      <c r="K2" s="414"/>
      <c r="L2" s="414"/>
      <c r="M2" s="414"/>
      <c r="N2" s="414"/>
      <c r="O2" s="414"/>
      <c r="P2" s="414"/>
      <c r="Q2" s="414"/>
      <c r="R2" s="414"/>
      <c r="S2" s="414"/>
      <c r="T2" s="414"/>
    </row>
    <row r="3" spans="1:24" ht="12" customHeight="1" thickBot="1" x14ac:dyDescent="0.2">
      <c r="A3" s="445"/>
      <c r="B3" s="444"/>
      <c r="C3" s="444"/>
      <c r="D3" s="444"/>
      <c r="E3" s="444"/>
      <c r="F3" s="444"/>
      <c r="G3" s="444"/>
      <c r="H3" s="444"/>
      <c r="I3" s="444"/>
      <c r="J3" s="444"/>
      <c r="K3" s="444"/>
      <c r="L3" s="444"/>
      <c r="M3" s="444"/>
      <c r="N3" s="444"/>
      <c r="O3" s="444"/>
      <c r="P3" s="444"/>
      <c r="Q3" s="444"/>
      <c r="R3" s="444"/>
      <c r="S3" s="444"/>
      <c r="T3" s="446" t="s">
        <v>61</v>
      </c>
    </row>
    <row r="4" spans="1:24" ht="14.25" customHeight="1" x14ac:dyDescent="0.15">
      <c r="A4" s="893" t="s">
        <v>314</v>
      </c>
      <c r="B4" s="873"/>
      <c r="C4" s="885" t="s">
        <v>231</v>
      </c>
      <c r="D4" s="886"/>
      <c r="E4" s="865" t="s">
        <v>232</v>
      </c>
      <c r="F4" s="873"/>
      <c r="G4" s="889" t="s">
        <v>233</v>
      </c>
      <c r="H4" s="886"/>
      <c r="I4" s="865" t="s">
        <v>234</v>
      </c>
      <c r="J4" s="873"/>
      <c r="K4" s="865" t="s">
        <v>235</v>
      </c>
      <c r="L4" s="873"/>
      <c r="M4" s="872" t="s">
        <v>236</v>
      </c>
      <c r="N4" s="873"/>
      <c r="O4" s="872" t="s">
        <v>237</v>
      </c>
      <c r="P4" s="873"/>
      <c r="Q4" s="876" t="s">
        <v>238</v>
      </c>
      <c r="R4" s="873"/>
      <c r="S4" s="877" t="s">
        <v>239</v>
      </c>
      <c r="T4" s="878"/>
    </row>
    <row r="5" spans="1:24" ht="14.25" customHeight="1" x14ac:dyDescent="0.15">
      <c r="A5" s="894"/>
      <c r="B5" s="875"/>
      <c r="C5" s="887"/>
      <c r="D5" s="888"/>
      <c r="E5" s="874"/>
      <c r="F5" s="875"/>
      <c r="G5" s="887"/>
      <c r="H5" s="888"/>
      <c r="I5" s="874"/>
      <c r="J5" s="875"/>
      <c r="K5" s="874"/>
      <c r="L5" s="875"/>
      <c r="M5" s="874"/>
      <c r="N5" s="875"/>
      <c r="O5" s="874"/>
      <c r="P5" s="875"/>
      <c r="Q5" s="874"/>
      <c r="R5" s="875"/>
      <c r="S5" s="879"/>
      <c r="T5" s="880"/>
    </row>
    <row r="6" spans="1:24" s="317" customFormat="1" ht="14.25" customHeight="1" x14ac:dyDescent="0.15">
      <c r="A6" s="447" t="s">
        <v>93</v>
      </c>
      <c r="B6" s="381" t="s">
        <v>94</v>
      </c>
      <c r="C6" s="381" t="s">
        <v>93</v>
      </c>
      <c r="D6" s="381" t="s">
        <v>94</v>
      </c>
      <c r="E6" s="381" t="s">
        <v>93</v>
      </c>
      <c r="F6" s="381" t="s">
        <v>94</v>
      </c>
      <c r="G6" s="381" t="s">
        <v>93</v>
      </c>
      <c r="H6" s="381" t="s">
        <v>94</v>
      </c>
      <c r="I6" s="381" t="s">
        <v>93</v>
      </c>
      <c r="J6" s="381" t="s">
        <v>94</v>
      </c>
      <c r="K6" s="381" t="s">
        <v>93</v>
      </c>
      <c r="L6" s="381" t="s">
        <v>94</v>
      </c>
      <c r="M6" s="381" t="s">
        <v>93</v>
      </c>
      <c r="N6" s="381" t="s">
        <v>94</v>
      </c>
      <c r="O6" s="381" t="s">
        <v>93</v>
      </c>
      <c r="P6" s="381" t="s">
        <v>94</v>
      </c>
      <c r="Q6" s="381" t="s">
        <v>93</v>
      </c>
      <c r="R6" s="382" t="s">
        <v>94</v>
      </c>
      <c r="S6" s="381" t="s">
        <v>93</v>
      </c>
      <c r="T6" s="382" t="s">
        <v>94</v>
      </c>
      <c r="V6" s="890"/>
      <c r="W6" s="891"/>
      <c r="X6" s="891"/>
    </row>
    <row r="7" spans="1:24" s="323" customFormat="1" ht="12.6" customHeight="1" x14ac:dyDescent="0.4">
      <c r="A7" s="448">
        <v>47</v>
      </c>
      <c r="B7" s="328">
        <v>3907</v>
      </c>
      <c r="C7" s="328">
        <v>9</v>
      </c>
      <c r="D7" s="328">
        <v>208</v>
      </c>
      <c r="E7" s="328">
        <v>30</v>
      </c>
      <c r="F7" s="328">
        <v>132</v>
      </c>
      <c r="G7" s="328">
        <v>47</v>
      </c>
      <c r="H7" s="328">
        <v>450</v>
      </c>
      <c r="I7" s="328">
        <v>34</v>
      </c>
      <c r="J7" s="328">
        <v>338</v>
      </c>
      <c r="K7" s="328">
        <v>11</v>
      </c>
      <c r="L7" s="328">
        <v>50</v>
      </c>
      <c r="M7" s="328">
        <v>9</v>
      </c>
      <c r="N7" s="328">
        <v>230</v>
      </c>
      <c r="O7" s="328">
        <v>9</v>
      </c>
      <c r="P7" s="328">
        <v>85</v>
      </c>
      <c r="Q7" s="328">
        <v>2</v>
      </c>
      <c r="R7" s="449">
        <v>27</v>
      </c>
      <c r="S7" s="328">
        <v>31</v>
      </c>
      <c r="T7" s="449">
        <v>851</v>
      </c>
      <c r="V7" s="892"/>
      <c r="W7" s="892"/>
      <c r="X7" s="892"/>
    </row>
    <row r="8" spans="1:24" s="323" customFormat="1" ht="12.6" customHeight="1" x14ac:dyDescent="0.15">
      <c r="A8" s="334">
        <v>10</v>
      </c>
      <c r="B8" s="333">
        <v>219</v>
      </c>
      <c r="C8" s="332" t="s">
        <v>157</v>
      </c>
      <c r="D8" s="332" t="s">
        <v>157</v>
      </c>
      <c r="E8" s="333">
        <v>4</v>
      </c>
      <c r="F8" s="333">
        <v>28</v>
      </c>
      <c r="G8" s="333">
        <v>11</v>
      </c>
      <c r="H8" s="333">
        <v>200</v>
      </c>
      <c r="I8" s="332" t="s">
        <v>157</v>
      </c>
      <c r="J8" s="332" t="s">
        <v>157</v>
      </c>
      <c r="K8" s="333">
        <v>2</v>
      </c>
      <c r="L8" s="333">
        <v>6</v>
      </c>
      <c r="M8" s="333">
        <v>3</v>
      </c>
      <c r="N8" s="333">
        <v>90</v>
      </c>
      <c r="O8" s="333">
        <v>2</v>
      </c>
      <c r="P8" s="333">
        <v>64</v>
      </c>
      <c r="Q8" s="332">
        <v>1</v>
      </c>
      <c r="R8" s="450">
        <v>10</v>
      </c>
      <c r="S8" s="333">
        <v>9</v>
      </c>
      <c r="T8" s="451">
        <v>449</v>
      </c>
    </row>
    <row r="9" spans="1:24" s="323" customFormat="1" ht="12.6" customHeight="1" x14ac:dyDescent="0.15">
      <c r="A9" s="334">
        <v>24</v>
      </c>
      <c r="B9" s="333">
        <v>237</v>
      </c>
      <c r="C9" s="333">
        <v>2</v>
      </c>
      <c r="D9" s="333">
        <v>3</v>
      </c>
      <c r="E9" s="333">
        <v>21</v>
      </c>
      <c r="F9" s="333">
        <v>42</v>
      </c>
      <c r="G9" s="333">
        <v>26</v>
      </c>
      <c r="H9" s="333">
        <v>148</v>
      </c>
      <c r="I9" s="333">
        <v>33</v>
      </c>
      <c r="J9" s="333">
        <v>336</v>
      </c>
      <c r="K9" s="333">
        <v>5</v>
      </c>
      <c r="L9" s="333">
        <v>19</v>
      </c>
      <c r="M9" s="333">
        <v>6</v>
      </c>
      <c r="N9" s="333">
        <v>140</v>
      </c>
      <c r="O9" s="333">
        <v>6</v>
      </c>
      <c r="P9" s="333">
        <v>11</v>
      </c>
      <c r="Q9" s="333">
        <v>1</v>
      </c>
      <c r="R9" s="451">
        <v>17</v>
      </c>
      <c r="S9" s="333">
        <v>11</v>
      </c>
      <c r="T9" s="451">
        <v>101</v>
      </c>
    </row>
    <row r="10" spans="1:24" s="323" customFormat="1" ht="12.6" customHeight="1" x14ac:dyDescent="0.15">
      <c r="A10" s="452">
        <v>13</v>
      </c>
      <c r="B10" s="336">
        <v>3451</v>
      </c>
      <c r="C10" s="336">
        <v>7</v>
      </c>
      <c r="D10" s="336">
        <v>205</v>
      </c>
      <c r="E10" s="336">
        <v>5</v>
      </c>
      <c r="F10" s="336">
        <v>62</v>
      </c>
      <c r="G10" s="336">
        <v>10</v>
      </c>
      <c r="H10" s="336">
        <v>102</v>
      </c>
      <c r="I10" s="336">
        <v>1</v>
      </c>
      <c r="J10" s="336">
        <v>2</v>
      </c>
      <c r="K10" s="336">
        <v>4</v>
      </c>
      <c r="L10" s="336">
        <v>25</v>
      </c>
      <c r="M10" s="336" t="s">
        <v>157</v>
      </c>
      <c r="N10" s="336" t="s">
        <v>157</v>
      </c>
      <c r="O10" s="336">
        <v>1</v>
      </c>
      <c r="P10" s="336">
        <v>10</v>
      </c>
      <c r="Q10" s="335" t="s">
        <v>157</v>
      </c>
      <c r="R10" s="433" t="s">
        <v>157</v>
      </c>
      <c r="S10" s="336">
        <v>11</v>
      </c>
      <c r="T10" s="337">
        <v>301</v>
      </c>
    </row>
    <row r="11" spans="1:24" s="323" customFormat="1" ht="12.6" customHeight="1" x14ac:dyDescent="0.4">
      <c r="A11" s="329">
        <v>46</v>
      </c>
      <c r="B11" s="328">
        <v>725</v>
      </c>
      <c r="C11" s="328">
        <v>3</v>
      </c>
      <c r="D11" s="328">
        <v>68</v>
      </c>
      <c r="E11" s="328">
        <v>34</v>
      </c>
      <c r="F11" s="328">
        <v>463</v>
      </c>
      <c r="G11" s="328">
        <v>46</v>
      </c>
      <c r="H11" s="328">
        <v>291</v>
      </c>
      <c r="I11" s="328">
        <v>18</v>
      </c>
      <c r="J11" s="328">
        <v>115</v>
      </c>
      <c r="K11" s="328">
        <v>5</v>
      </c>
      <c r="L11" s="328">
        <v>65</v>
      </c>
      <c r="M11" s="328">
        <v>5</v>
      </c>
      <c r="N11" s="328">
        <v>115</v>
      </c>
      <c r="O11" s="328">
        <v>6</v>
      </c>
      <c r="P11" s="328">
        <v>102</v>
      </c>
      <c r="Q11" s="328" t="s">
        <v>157</v>
      </c>
      <c r="R11" s="449" t="s">
        <v>157</v>
      </c>
      <c r="S11" s="328">
        <v>27</v>
      </c>
      <c r="T11" s="449">
        <v>1706</v>
      </c>
    </row>
    <row r="12" spans="1:24" s="323" customFormat="1" ht="12.6" customHeight="1" x14ac:dyDescent="0.15">
      <c r="A12" s="334">
        <v>18</v>
      </c>
      <c r="B12" s="333">
        <v>399</v>
      </c>
      <c r="C12" s="333">
        <v>1</v>
      </c>
      <c r="D12" s="333">
        <v>2</v>
      </c>
      <c r="E12" s="333">
        <v>4</v>
      </c>
      <c r="F12" s="333">
        <v>6</v>
      </c>
      <c r="G12" s="333">
        <v>15</v>
      </c>
      <c r="H12" s="333">
        <v>91</v>
      </c>
      <c r="I12" s="333">
        <v>10</v>
      </c>
      <c r="J12" s="333">
        <v>23</v>
      </c>
      <c r="K12" s="333">
        <v>3</v>
      </c>
      <c r="L12" s="333">
        <v>19</v>
      </c>
      <c r="M12" s="332">
        <v>1</v>
      </c>
      <c r="N12" s="332">
        <v>7</v>
      </c>
      <c r="O12" s="333">
        <v>3</v>
      </c>
      <c r="P12" s="333">
        <v>25</v>
      </c>
      <c r="Q12" s="332" t="s">
        <v>157</v>
      </c>
      <c r="R12" s="450" t="s">
        <v>157</v>
      </c>
      <c r="S12" s="333">
        <v>5</v>
      </c>
      <c r="T12" s="451">
        <v>27</v>
      </c>
    </row>
    <row r="13" spans="1:24" s="323" customFormat="1" ht="12.6" customHeight="1" x14ac:dyDescent="0.15">
      <c r="A13" s="452">
        <v>28</v>
      </c>
      <c r="B13" s="336">
        <v>326</v>
      </c>
      <c r="C13" s="336">
        <v>2</v>
      </c>
      <c r="D13" s="336">
        <v>66</v>
      </c>
      <c r="E13" s="336">
        <v>30</v>
      </c>
      <c r="F13" s="336">
        <v>457</v>
      </c>
      <c r="G13" s="336">
        <v>31</v>
      </c>
      <c r="H13" s="336">
        <v>200</v>
      </c>
      <c r="I13" s="336">
        <v>8</v>
      </c>
      <c r="J13" s="336">
        <v>92</v>
      </c>
      <c r="K13" s="336">
        <v>2</v>
      </c>
      <c r="L13" s="336">
        <v>46</v>
      </c>
      <c r="M13" s="336">
        <v>4</v>
      </c>
      <c r="N13" s="336">
        <v>108</v>
      </c>
      <c r="O13" s="336">
        <v>3</v>
      </c>
      <c r="P13" s="336">
        <v>77</v>
      </c>
      <c r="Q13" s="335" t="s">
        <v>157</v>
      </c>
      <c r="R13" s="433" t="s">
        <v>157</v>
      </c>
      <c r="S13" s="336">
        <v>22</v>
      </c>
      <c r="T13" s="337">
        <v>1679</v>
      </c>
    </row>
    <row r="14" spans="1:24" s="323" customFormat="1" ht="12.6" customHeight="1" x14ac:dyDescent="0.4">
      <c r="A14" s="329">
        <v>169</v>
      </c>
      <c r="B14" s="328">
        <v>7304</v>
      </c>
      <c r="C14" s="328">
        <v>68</v>
      </c>
      <c r="D14" s="328">
        <v>9680</v>
      </c>
      <c r="E14" s="328">
        <v>58</v>
      </c>
      <c r="F14" s="328">
        <v>560</v>
      </c>
      <c r="G14" s="328">
        <v>87</v>
      </c>
      <c r="H14" s="328">
        <v>1602</v>
      </c>
      <c r="I14" s="328">
        <v>120</v>
      </c>
      <c r="J14" s="328">
        <v>1996</v>
      </c>
      <c r="K14" s="328">
        <v>13</v>
      </c>
      <c r="L14" s="328">
        <v>86</v>
      </c>
      <c r="M14" s="328">
        <v>56</v>
      </c>
      <c r="N14" s="328">
        <v>3732</v>
      </c>
      <c r="O14" s="328">
        <v>45</v>
      </c>
      <c r="P14" s="328">
        <v>3425</v>
      </c>
      <c r="Q14" s="328">
        <v>2</v>
      </c>
      <c r="R14" s="449">
        <v>16</v>
      </c>
      <c r="S14" s="328">
        <v>113</v>
      </c>
      <c r="T14" s="449">
        <v>5128</v>
      </c>
    </row>
    <row r="15" spans="1:24" s="323" customFormat="1" ht="12.6" customHeight="1" x14ac:dyDescent="0.15">
      <c r="A15" s="334">
        <v>17</v>
      </c>
      <c r="B15" s="333">
        <v>230</v>
      </c>
      <c r="C15" s="333">
        <v>2</v>
      </c>
      <c r="D15" s="333">
        <v>44</v>
      </c>
      <c r="E15" s="333">
        <v>4</v>
      </c>
      <c r="F15" s="333">
        <v>83</v>
      </c>
      <c r="G15" s="333">
        <v>9</v>
      </c>
      <c r="H15" s="333">
        <v>37</v>
      </c>
      <c r="I15" s="333">
        <v>11</v>
      </c>
      <c r="J15" s="333">
        <v>302</v>
      </c>
      <c r="K15" s="333">
        <v>1</v>
      </c>
      <c r="L15" s="333">
        <v>2</v>
      </c>
      <c r="M15" s="333">
        <v>13</v>
      </c>
      <c r="N15" s="333">
        <v>2408</v>
      </c>
      <c r="O15" s="333">
        <v>8</v>
      </c>
      <c r="P15" s="333">
        <v>1083</v>
      </c>
      <c r="Q15" s="332" t="s">
        <v>157</v>
      </c>
      <c r="R15" s="450" t="s">
        <v>157</v>
      </c>
      <c r="S15" s="333">
        <v>25</v>
      </c>
      <c r="T15" s="451">
        <v>546</v>
      </c>
    </row>
    <row r="16" spans="1:24" s="323" customFormat="1" ht="12.6" customHeight="1" x14ac:dyDescent="0.15">
      <c r="A16" s="334">
        <v>91</v>
      </c>
      <c r="B16" s="333">
        <v>2002</v>
      </c>
      <c r="C16" s="333">
        <v>18</v>
      </c>
      <c r="D16" s="333">
        <v>1828</v>
      </c>
      <c r="E16" s="333">
        <v>32</v>
      </c>
      <c r="F16" s="333">
        <v>240</v>
      </c>
      <c r="G16" s="333">
        <v>44</v>
      </c>
      <c r="H16" s="333">
        <v>452</v>
      </c>
      <c r="I16" s="333">
        <v>55</v>
      </c>
      <c r="J16" s="333">
        <v>811</v>
      </c>
      <c r="K16" s="333">
        <v>8</v>
      </c>
      <c r="L16" s="333">
        <v>72</v>
      </c>
      <c r="M16" s="333">
        <v>35</v>
      </c>
      <c r="N16" s="333">
        <v>966</v>
      </c>
      <c r="O16" s="333">
        <v>22</v>
      </c>
      <c r="P16" s="333">
        <v>1917</v>
      </c>
      <c r="Q16" s="333">
        <v>1</v>
      </c>
      <c r="R16" s="451">
        <v>9</v>
      </c>
      <c r="S16" s="333">
        <v>32</v>
      </c>
      <c r="T16" s="451">
        <v>2372</v>
      </c>
    </row>
    <row r="17" spans="1:20" s="323" customFormat="1" ht="12.6" customHeight="1" x14ac:dyDescent="0.15">
      <c r="A17" s="334">
        <v>26</v>
      </c>
      <c r="B17" s="333">
        <v>509</v>
      </c>
      <c r="C17" s="333">
        <v>48</v>
      </c>
      <c r="D17" s="333">
        <v>7808</v>
      </c>
      <c r="E17" s="333">
        <v>15</v>
      </c>
      <c r="F17" s="333">
        <v>165</v>
      </c>
      <c r="G17" s="333">
        <v>26</v>
      </c>
      <c r="H17" s="333">
        <v>279</v>
      </c>
      <c r="I17" s="333">
        <v>27</v>
      </c>
      <c r="J17" s="333">
        <v>311</v>
      </c>
      <c r="K17" s="333">
        <v>2</v>
      </c>
      <c r="L17" s="333">
        <v>6</v>
      </c>
      <c r="M17" s="333">
        <v>2</v>
      </c>
      <c r="N17" s="333">
        <v>29</v>
      </c>
      <c r="O17" s="333">
        <v>9</v>
      </c>
      <c r="P17" s="333">
        <v>97</v>
      </c>
      <c r="Q17" s="333">
        <v>1</v>
      </c>
      <c r="R17" s="451">
        <v>7</v>
      </c>
      <c r="S17" s="333">
        <v>44</v>
      </c>
      <c r="T17" s="451">
        <v>1607</v>
      </c>
    </row>
    <row r="18" spans="1:20" s="323" customFormat="1" ht="12.6" customHeight="1" x14ac:dyDescent="0.15">
      <c r="A18" s="452">
        <v>35</v>
      </c>
      <c r="B18" s="336">
        <v>4563</v>
      </c>
      <c r="C18" s="335" t="s">
        <v>157</v>
      </c>
      <c r="D18" s="335" t="s">
        <v>157</v>
      </c>
      <c r="E18" s="336">
        <v>7</v>
      </c>
      <c r="F18" s="336">
        <v>72</v>
      </c>
      <c r="G18" s="336">
        <v>8</v>
      </c>
      <c r="H18" s="336">
        <v>834</v>
      </c>
      <c r="I18" s="336">
        <v>27</v>
      </c>
      <c r="J18" s="336">
        <v>572</v>
      </c>
      <c r="K18" s="336">
        <v>2</v>
      </c>
      <c r="L18" s="336">
        <v>6</v>
      </c>
      <c r="M18" s="335">
        <v>6</v>
      </c>
      <c r="N18" s="335">
        <v>329</v>
      </c>
      <c r="O18" s="336">
        <v>6</v>
      </c>
      <c r="P18" s="336">
        <v>328</v>
      </c>
      <c r="Q18" s="332" t="s">
        <v>157</v>
      </c>
      <c r="R18" s="332" t="s">
        <v>157</v>
      </c>
      <c r="S18" s="336">
        <v>12</v>
      </c>
      <c r="T18" s="337">
        <v>603</v>
      </c>
    </row>
    <row r="19" spans="1:20" s="323" customFormat="1" ht="12.6" customHeight="1" x14ac:dyDescent="0.4">
      <c r="A19" s="329">
        <v>202</v>
      </c>
      <c r="B19" s="328">
        <v>5422</v>
      </c>
      <c r="C19" s="328">
        <v>84</v>
      </c>
      <c r="D19" s="328">
        <v>3015</v>
      </c>
      <c r="E19" s="328">
        <v>65</v>
      </c>
      <c r="F19" s="328">
        <v>917</v>
      </c>
      <c r="G19" s="328">
        <v>172</v>
      </c>
      <c r="H19" s="328">
        <v>3330</v>
      </c>
      <c r="I19" s="328">
        <v>57</v>
      </c>
      <c r="J19" s="328">
        <v>542</v>
      </c>
      <c r="K19" s="328">
        <v>14</v>
      </c>
      <c r="L19" s="328">
        <v>70</v>
      </c>
      <c r="M19" s="328">
        <v>10</v>
      </c>
      <c r="N19" s="328">
        <v>391</v>
      </c>
      <c r="O19" s="328">
        <v>22</v>
      </c>
      <c r="P19" s="328">
        <v>214</v>
      </c>
      <c r="Q19" s="328">
        <v>1</v>
      </c>
      <c r="R19" s="449">
        <v>12</v>
      </c>
      <c r="S19" s="328">
        <v>109</v>
      </c>
      <c r="T19" s="449">
        <v>5157</v>
      </c>
    </row>
    <row r="20" spans="1:20" s="323" customFormat="1" ht="12.6" customHeight="1" x14ac:dyDescent="0.15">
      <c r="A20" s="334">
        <v>73</v>
      </c>
      <c r="B20" s="333">
        <v>2111</v>
      </c>
      <c r="C20" s="333">
        <v>18</v>
      </c>
      <c r="D20" s="333">
        <v>475</v>
      </c>
      <c r="E20" s="333">
        <v>17</v>
      </c>
      <c r="F20" s="333">
        <v>367</v>
      </c>
      <c r="G20" s="333">
        <v>39</v>
      </c>
      <c r="H20" s="333">
        <v>694</v>
      </c>
      <c r="I20" s="333">
        <v>19</v>
      </c>
      <c r="J20" s="333">
        <v>162</v>
      </c>
      <c r="K20" s="333">
        <v>5</v>
      </c>
      <c r="L20" s="333">
        <v>29</v>
      </c>
      <c r="M20" s="333">
        <v>1</v>
      </c>
      <c r="N20" s="333">
        <v>96</v>
      </c>
      <c r="O20" s="333">
        <v>6</v>
      </c>
      <c r="P20" s="333">
        <v>87</v>
      </c>
      <c r="Q20" s="333">
        <v>1</v>
      </c>
      <c r="R20" s="451">
        <v>12</v>
      </c>
      <c r="S20" s="333">
        <v>27</v>
      </c>
      <c r="T20" s="451">
        <v>1850</v>
      </c>
    </row>
    <row r="21" spans="1:20" s="323" customFormat="1" ht="12.6" customHeight="1" x14ac:dyDescent="0.15">
      <c r="A21" s="334">
        <v>36</v>
      </c>
      <c r="B21" s="333">
        <v>870</v>
      </c>
      <c r="C21" s="333">
        <v>9</v>
      </c>
      <c r="D21" s="333">
        <v>309</v>
      </c>
      <c r="E21" s="333">
        <v>22</v>
      </c>
      <c r="F21" s="333">
        <v>251</v>
      </c>
      <c r="G21" s="333">
        <v>29</v>
      </c>
      <c r="H21" s="333">
        <v>325</v>
      </c>
      <c r="I21" s="333">
        <v>17</v>
      </c>
      <c r="J21" s="333">
        <v>148</v>
      </c>
      <c r="K21" s="333">
        <v>3</v>
      </c>
      <c r="L21" s="333">
        <v>7</v>
      </c>
      <c r="M21" s="333">
        <v>1</v>
      </c>
      <c r="N21" s="333">
        <v>68</v>
      </c>
      <c r="O21" s="333">
        <v>1</v>
      </c>
      <c r="P21" s="333">
        <v>3</v>
      </c>
      <c r="Q21" s="332" t="s">
        <v>157</v>
      </c>
      <c r="R21" s="450" t="s">
        <v>157</v>
      </c>
      <c r="S21" s="333">
        <v>16</v>
      </c>
      <c r="T21" s="451">
        <v>314</v>
      </c>
    </row>
    <row r="22" spans="1:20" s="323" customFormat="1" ht="12.6" customHeight="1" x14ac:dyDescent="0.15">
      <c r="A22" s="452">
        <v>93</v>
      </c>
      <c r="B22" s="336">
        <v>2441</v>
      </c>
      <c r="C22" s="336">
        <v>57</v>
      </c>
      <c r="D22" s="336">
        <v>2231</v>
      </c>
      <c r="E22" s="336">
        <v>26</v>
      </c>
      <c r="F22" s="336">
        <v>299</v>
      </c>
      <c r="G22" s="336">
        <v>104</v>
      </c>
      <c r="H22" s="336">
        <v>2311</v>
      </c>
      <c r="I22" s="336">
        <v>21</v>
      </c>
      <c r="J22" s="336">
        <v>232</v>
      </c>
      <c r="K22" s="336">
        <v>6</v>
      </c>
      <c r="L22" s="336">
        <v>34</v>
      </c>
      <c r="M22" s="336">
        <v>8</v>
      </c>
      <c r="N22" s="336">
        <v>227</v>
      </c>
      <c r="O22" s="336">
        <v>15</v>
      </c>
      <c r="P22" s="336">
        <v>124</v>
      </c>
      <c r="Q22" s="335" t="s">
        <v>157</v>
      </c>
      <c r="R22" s="433" t="s">
        <v>157</v>
      </c>
      <c r="S22" s="336">
        <v>66</v>
      </c>
      <c r="T22" s="337">
        <v>2993</v>
      </c>
    </row>
    <row r="23" spans="1:20" s="323" customFormat="1" ht="12.6" customHeight="1" x14ac:dyDescent="0.4">
      <c r="A23" s="329">
        <v>216</v>
      </c>
      <c r="B23" s="328">
        <v>3633</v>
      </c>
      <c r="C23" s="328">
        <v>30</v>
      </c>
      <c r="D23" s="328">
        <v>691</v>
      </c>
      <c r="E23" s="328">
        <v>71</v>
      </c>
      <c r="F23" s="328">
        <v>606</v>
      </c>
      <c r="G23" s="328">
        <v>147</v>
      </c>
      <c r="H23" s="328">
        <v>1686</v>
      </c>
      <c r="I23" s="328">
        <v>124</v>
      </c>
      <c r="J23" s="328">
        <v>957</v>
      </c>
      <c r="K23" s="328">
        <v>25</v>
      </c>
      <c r="L23" s="328">
        <v>148</v>
      </c>
      <c r="M23" s="328">
        <v>19</v>
      </c>
      <c r="N23" s="328">
        <v>174</v>
      </c>
      <c r="O23" s="328">
        <v>42</v>
      </c>
      <c r="P23" s="328">
        <v>331</v>
      </c>
      <c r="Q23" s="328">
        <v>2</v>
      </c>
      <c r="R23" s="449">
        <v>34</v>
      </c>
      <c r="S23" s="328">
        <v>106</v>
      </c>
      <c r="T23" s="449">
        <v>2525</v>
      </c>
    </row>
    <row r="24" spans="1:20" s="323" customFormat="1" ht="12.6" customHeight="1" x14ac:dyDescent="0.15">
      <c r="A24" s="334">
        <v>55</v>
      </c>
      <c r="B24" s="333">
        <v>896</v>
      </c>
      <c r="C24" s="333">
        <v>6</v>
      </c>
      <c r="D24" s="333">
        <v>232</v>
      </c>
      <c r="E24" s="333">
        <v>23</v>
      </c>
      <c r="F24" s="333">
        <v>201</v>
      </c>
      <c r="G24" s="333">
        <v>41</v>
      </c>
      <c r="H24" s="333">
        <v>612</v>
      </c>
      <c r="I24" s="333">
        <v>35</v>
      </c>
      <c r="J24" s="333">
        <v>277</v>
      </c>
      <c r="K24" s="333">
        <v>6</v>
      </c>
      <c r="L24" s="333">
        <v>57</v>
      </c>
      <c r="M24" s="333">
        <v>4</v>
      </c>
      <c r="N24" s="333">
        <v>21</v>
      </c>
      <c r="O24" s="333">
        <v>13</v>
      </c>
      <c r="P24" s="333">
        <v>126</v>
      </c>
      <c r="Q24" s="332">
        <v>1</v>
      </c>
      <c r="R24" s="450">
        <v>20</v>
      </c>
      <c r="S24" s="333">
        <v>29</v>
      </c>
      <c r="T24" s="451">
        <v>1117</v>
      </c>
    </row>
    <row r="25" spans="1:20" s="323" customFormat="1" ht="12.6" customHeight="1" x14ac:dyDescent="0.15">
      <c r="A25" s="334">
        <v>69</v>
      </c>
      <c r="B25" s="333">
        <v>742</v>
      </c>
      <c r="C25" s="333">
        <v>10</v>
      </c>
      <c r="D25" s="333">
        <v>207</v>
      </c>
      <c r="E25" s="333">
        <v>13</v>
      </c>
      <c r="F25" s="333">
        <v>36</v>
      </c>
      <c r="G25" s="333">
        <v>49</v>
      </c>
      <c r="H25" s="333">
        <v>769</v>
      </c>
      <c r="I25" s="333">
        <v>21</v>
      </c>
      <c r="J25" s="333">
        <v>183</v>
      </c>
      <c r="K25" s="333">
        <v>6</v>
      </c>
      <c r="L25" s="333">
        <v>29</v>
      </c>
      <c r="M25" s="333">
        <v>3</v>
      </c>
      <c r="N25" s="333">
        <v>17</v>
      </c>
      <c r="O25" s="333">
        <v>9</v>
      </c>
      <c r="P25" s="333">
        <v>82</v>
      </c>
      <c r="Q25" s="332" t="s">
        <v>157</v>
      </c>
      <c r="R25" s="450" t="s">
        <v>157</v>
      </c>
      <c r="S25" s="333">
        <v>37</v>
      </c>
      <c r="T25" s="451">
        <v>621</v>
      </c>
    </row>
    <row r="26" spans="1:20" s="323" customFormat="1" ht="12.6" customHeight="1" x14ac:dyDescent="0.15">
      <c r="A26" s="334">
        <v>92</v>
      </c>
      <c r="B26" s="333">
        <v>1995</v>
      </c>
      <c r="C26" s="333">
        <v>14</v>
      </c>
      <c r="D26" s="333">
        <v>252</v>
      </c>
      <c r="E26" s="333">
        <v>35</v>
      </c>
      <c r="F26" s="333">
        <v>369</v>
      </c>
      <c r="G26" s="333">
        <v>57</v>
      </c>
      <c r="H26" s="333">
        <v>305</v>
      </c>
      <c r="I26" s="333">
        <v>68</v>
      </c>
      <c r="J26" s="333">
        <v>497</v>
      </c>
      <c r="K26" s="333">
        <v>13</v>
      </c>
      <c r="L26" s="333">
        <v>62</v>
      </c>
      <c r="M26" s="333">
        <v>12</v>
      </c>
      <c r="N26" s="333">
        <v>136</v>
      </c>
      <c r="O26" s="333">
        <v>20</v>
      </c>
      <c r="P26" s="333">
        <v>123</v>
      </c>
      <c r="Q26" s="333">
        <v>1</v>
      </c>
      <c r="R26" s="451">
        <v>14</v>
      </c>
      <c r="S26" s="333">
        <v>40</v>
      </c>
      <c r="T26" s="451">
        <v>787</v>
      </c>
    </row>
    <row r="27" spans="1:20" s="352" customFormat="1" ht="12.6" customHeight="1" x14ac:dyDescent="0.15">
      <c r="A27" s="453">
        <v>37</v>
      </c>
      <c r="B27" s="350">
        <v>1575</v>
      </c>
      <c r="C27" s="350">
        <v>9</v>
      </c>
      <c r="D27" s="350">
        <v>269</v>
      </c>
      <c r="E27" s="350">
        <v>15</v>
      </c>
      <c r="F27" s="350">
        <v>147</v>
      </c>
      <c r="G27" s="350">
        <v>31</v>
      </c>
      <c r="H27" s="350">
        <v>745</v>
      </c>
      <c r="I27" s="350">
        <v>10</v>
      </c>
      <c r="J27" s="350">
        <v>91</v>
      </c>
      <c r="K27" s="350">
        <v>2</v>
      </c>
      <c r="L27" s="350">
        <v>5</v>
      </c>
      <c r="M27" s="349">
        <v>1</v>
      </c>
      <c r="N27" s="349">
        <v>4</v>
      </c>
      <c r="O27" s="350">
        <v>6</v>
      </c>
      <c r="P27" s="350">
        <v>121</v>
      </c>
      <c r="Q27" s="349" t="s">
        <v>157</v>
      </c>
      <c r="R27" s="359" t="s">
        <v>157</v>
      </c>
      <c r="S27" s="350">
        <v>8</v>
      </c>
      <c r="T27" s="357">
        <v>210</v>
      </c>
    </row>
    <row r="28" spans="1:20" s="323" customFormat="1" ht="12.6" customHeight="1" x14ac:dyDescent="0.4">
      <c r="A28" s="329">
        <v>454</v>
      </c>
      <c r="B28" s="328">
        <v>6487</v>
      </c>
      <c r="C28" s="328">
        <v>49</v>
      </c>
      <c r="D28" s="328">
        <v>1530</v>
      </c>
      <c r="E28" s="328">
        <v>124</v>
      </c>
      <c r="F28" s="328">
        <v>1717</v>
      </c>
      <c r="G28" s="328">
        <v>229</v>
      </c>
      <c r="H28" s="328">
        <v>1698</v>
      </c>
      <c r="I28" s="328">
        <v>218</v>
      </c>
      <c r="J28" s="328">
        <v>1823</v>
      </c>
      <c r="K28" s="328">
        <v>51</v>
      </c>
      <c r="L28" s="328">
        <v>579</v>
      </c>
      <c r="M28" s="328">
        <v>16</v>
      </c>
      <c r="N28" s="328">
        <v>568</v>
      </c>
      <c r="O28" s="328">
        <v>67</v>
      </c>
      <c r="P28" s="328">
        <v>874</v>
      </c>
      <c r="Q28" s="328">
        <v>2</v>
      </c>
      <c r="R28" s="449">
        <v>4</v>
      </c>
      <c r="S28" s="328">
        <v>159</v>
      </c>
      <c r="T28" s="449">
        <v>5008</v>
      </c>
    </row>
    <row r="29" spans="1:20" s="323" customFormat="1" ht="12.6" customHeight="1" x14ac:dyDescent="0.15">
      <c r="A29" s="334">
        <v>164</v>
      </c>
      <c r="B29" s="333">
        <v>3195</v>
      </c>
      <c r="C29" s="333">
        <v>29</v>
      </c>
      <c r="D29" s="333">
        <v>1111</v>
      </c>
      <c r="E29" s="333">
        <v>42</v>
      </c>
      <c r="F29" s="333">
        <v>1287</v>
      </c>
      <c r="G29" s="333">
        <v>91</v>
      </c>
      <c r="H29" s="333">
        <v>566</v>
      </c>
      <c r="I29" s="333">
        <v>59</v>
      </c>
      <c r="J29" s="333">
        <v>511</v>
      </c>
      <c r="K29" s="333">
        <v>17</v>
      </c>
      <c r="L29" s="333">
        <v>254</v>
      </c>
      <c r="M29" s="333">
        <v>6</v>
      </c>
      <c r="N29" s="333">
        <v>28</v>
      </c>
      <c r="O29" s="333">
        <v>16</v>
      </c>
      <c r="P29" s="333">
        <v>529</v>
      </c>
      <c r="Q29" s="333">
        <v>1</v>
      </c>
      <c r="R29" s="451">
        <v>2</v>
      </c>
      <c r="S29" s="333">
        <v>71</v>
      </c>
      <c r="T29" s="451">
        <v>2049</v>
      </c>
    </row>
    <row r="30" spans="1:20" s="323" customFormat="1" ht="12.6" customHeight="1" x14ac:dyDescent="0.15">
      <c r="A30" s="334">
        <v>166</v>
      </c>
      <c r="B30" s="333">
        <v>2189</v>
      </c>
      <c r="C30" s="333">
        <v>15</v>
      </c>
      <c r="D30" s="333">
        <v>309</v>
      </c>
      <c r="E30" s="333">
        <v>45</v>
      </c>
      <c r="F30" s="333">
        <v>263</v>
      </c>
      <c r="G30" s="333">
        <v>91</v>
      </c>
      <c r="H30" s="333">
        <v>641</v>
      </c>
      <c r="I30" s="333">
        <v>49</v>
      </c>
      <c r="J30" s="333">
        <v>307</v>
      </c>
      <c r="K30" s="333">
        <v>14</v>
      </c>
      <c r="L30" s="333">
        <v>137</v>
      </c>
      <c r="M30" s="333">
        <v>8</v>
      </c>
      <c r="N30" s="333">
        <v>531</v>
      </c>
      <c r="O30" s="333">
        <v>26</v>
      </c>
      <c r="P30" s="333">
        <v>178</v>
      </c>
      <c r="Q30" s="333">
        <v>1</v>
      </c>
      <c r="R30" s="451">
        <v>2</v>
      </c>
      <c r="S30" s="333">
        <v>62</v>
      </c>
      <c r="T30" s="451">
        <v>1735</v>
      </c>
    </row>
    <row r="31" spans="1:20" s="323" customFormat="1" ht="12.6" customHeight="1" x14ac:dyDescent="0.15">
      <c r="A31" s="334">
        <v>124</v>
      </c>
      <c r="B31" s="333">
        <v>1103</v>
      </c>
      <c r="C31" s="333">
        <v>5</v>
      </c>
      <c r="D31" s="333">
        <v>110</v>
      </c>
      <c r="E31" s="333">
        <v>37</v>
      </c>
      <c r="F31" s="333">
        <v>167</v>
      </c>
      <c r="G31" s="333">
        <v>47</v>
      </c>
      <c r="H31" s="333">
        <v>491</v>
      </c>
      <c r="I31" s="333">
        <v>110</v>
      </c>
      <c r="J31" s="333">
        <v>1005</v>
      </c>
      <c r="K31" s="333">
        <v>20</v>
      </c>
      <c r="L31" s="333">
        <v>188</v>
      </c>
      <c r="M31" s="333">
        <v>2</v>
      </c>
      <c r="N31" s="333">
        <v>9</v>
      </c>
      <c r="O31" s="333">
        <v>25</v>
      </c>
      <c r="P31" s="333">
        <v>167</v>
      </c>
      <c r="Q31" s="332" t="s">
        <v>157</v>
      </c>
      <c r="R31" s="450" t="s">
        <v>157</v>
      </c>
      <c r="S31" s="333">
        <v>26</v>
      </c>
      <c r="T31" s="451">
        <v>1224</v>
      </c>
    </row>
    <row r="32" spans="1:20" s="352" customFormat="1" ht="12.6" customHeight="1" x14ac:dyDescent="0.15">
      <c r="A32" s="351">
        <v>93</v>
      </c>
      <c r="B32" s="350">
        <v>2196</v>
      </c>
      <c r="C32" s="350">
        <v>7</v>
      </c>
      <c r="D32" s="350">
        <v>183</v>
      </c>
      <c r="E32" s="350">
        <v>13</v>
      </c>
      <c r="F32" s="350">
        <v>79</v>
      </c>
      <c r="G32" s="350">
        <v>40</v>
      </c>
      <c r="H32" s="350">
        <v>256</v>
      </c>
      <c r="I32" s="350">
        <v>32</v>
      </c>
      <c r="J32" s="350">
        <v>228</v>
      </c>
      <c r="K32" s="350">
        <v>5</v>
      </c>
      <c r="L32" s="350">
        <v>17</v>
      </c>
      <c r="M32" s="350">
        <v>3</v>
      </c>
      <c r="N32" s="350">
        <v>20</v>
      </c>
      <c r="O32" s="350">
        <v>10</v>
      </c>
      <c r="P32" s="350">
        <v>92</v>
      </c>
      <c r="Q32" s="349" t="s">
        <v>157</v>
      </c>
      <c r="R32" s="359" t="s">
        <v>157</v>
      </c>
      <c r="S32" s="350">
        <v>23</v>
      </c>
      <c r="T32" s="357">
        <v>890</v>
      </c>
    </row>
    <row r="33" spans="1:20" s="352" customFormat="1" ht="12.6" customHeight="1" x14ac:dyDescent="0.15">
      <c r="A33" s="454">
        <v>65</v>
      </c>
      <c r="B33" s="455">
        <v>332</v>
      </c>
      <c r="C33" s="455">
        <v>6</v>
      </c>
      <c r="D33" s="455">
        <v>30</v>
      </c>
      <c r="E33" s="455">
        <v>20</v>
      </c>
      <c r="F33" s="455">
        <v>101</v>
      </c>
      <c r="G33" s="455">
        <v>33</v>
      </c>
      <c r="H33" s="455">
        <v>319</v>
      </c>
      <c r="I33" s="455">
        <v>21</v>
      </c>
      <c r="J33" s="455">
        <v>142</v>
      </c>
      <c r="K33" s="455">
        <v>5</v>
      </c>
      <c r="L33" s="455">
        <v>45</v>
      </c>
      <c r="M33" s="455">
        <v>4</v>
      </c>
      <c r="N33" s="455">
        <v>63</v>
      </c>
      <c r="O33" s="455">
        <v>5</v>
      </c>
      <c r="P33" s="455">
        <v>69</v>
      </c>
      <c r="Q33" s="455">
        <v>1</v>
      </c>
      <c r="R33" s="456">
        <v>12</v>
      </c>
      <c r="S33" s="455">
        <v>23</v>
      </c>
      <c r="T33" s="456">
        <v>495</v>
      </c>
    </row>
    <row r="34" spans="1:20" s="323" customFormat="1" ht="12.6" customHeight="1" x14ac:dyDescent="0.4">
      <c r="A34" s="329">
        <v>77</v>
      </c>
      <c r="B34" s="328">
        <v>1905</v>
      </c>
      <c r="C34" s="328">
        <v>19</v>
      </c>
      <c r="D34" s="328">
        <v>803</v>
      </c>
      <c r="E34" s="328">
        <v>19</v>
      </c>
      <c r="F34" s="328">
        <v>81</v>
      </c>
      <c r="G34" s="328">
        <v>61</v>
      </c>
      <c r="H34" s="328">
        <v>773</v>
      </c>
      <c r="I34" s="328">
        <v>59</v>
      </c>
      <c r="J34" s="328">
        <v>702</v>
      </c>
      <c r="K34" s="328">
        <v>9</v>
      </c>
      <c r="L34" s="328">
        <v>57</v>
      </c>
      <c r="M34" s="328">
        <v>3</v>
      </c>
      <c r="N34" s="328">
        <v>71</v>
      </c>
      <c r="O34" s="328">
        <v>21</v>
      </c>
      <c r="P34" s="328">
        <v>643</v>
      </c>
      <c r="Q34" s="328">
        <v>1</v>
      </c>
      <c r="R34" s="449">
        <v>578</v>
      </c>
      <c r="S34" s="328">
        <v>44</v>
      </c>
      <c r="T34" s="449">
        <v>4548</v>
      </c>
    </row>
    <row r="35" spans="1:20" s="323" customFormat="1" ht="12.6" customHeight="1" x14ac:dyDescent="0.15">
      <c r="A35" s="334">
        <v>37</v>
      </c>
      <c r="B35" s="333">
        <v>338</v>
      </c>
      <c r="C35" s="333">
        <v>9</v>
      </c>
      <c r="D35" s="333">
        <v>94</v>
      </c>
      <c r="E35" s="333">
        <v>9</v>
      </c>
      <c r="F35" s="333">
        <v>44</v>
      </c>
      <c r="G35" s="333">
        <v>36</v>
      </c>
      <c r="H35" s="333">
        <v>193</v>
      </c>
      <c r="I35" s="333">
        <v>26</v>
      </c>
      <c r="J35" s="333">
        <v>214</v>
      </c>
      <c r="K35" s="333">
        <v>6</v>
      </c>
      <c r="L35" s="333">
        <v>31</v>
      </c>
      <c r="M35" s="333">
        <v>2</v>
      </c>
      <c r="N35" s="333">
        <v>46</v>
      </c>
      <c r="O35" s="333">
        <v>8</v>
      </c>
      <c r="P35" s="333">
        <v>292</v>
      </c>
      <c r="Q35" s="333" t="s">
        <v>157</v>
      </c>
      <c r="R35" s="451" t="s">
        <v>157</v>
      </c>
      <c r="S35" s="333">
        <v>17</v>
      </c>
      <c r="T35" s="451">
        <v>871</v>
      </c>
    </row>
    <row r="36" spans="1:20" s="323" customFormat="1" ht="12.6" customHeight="1" x14ac:dyDescent="0.15">
      <c r="A36" s="452">
        <v>40</v>
      </c>
      <c r="B36" s="336">
        <v>1567</v>
      </c>
      <c r="C36" s="336">
        <v>10</v>
      </c>
      <c r="D36" s="336">
        <v>709</v>
      </c>
      <c r="E36" s="336">
        <v>10</v>
      </c>
      <c r="F36" s="336">
        <v>37</v>
      </c>
      <c r="G36" s="336">
        <v>25</v>
      </c>
      <c r="H36" s="336">
        <v>580</v>
      </c>
      <c r="I36" s="336">
        <v>33</v>
      </c>
      <c r="J36" s="336">
        <v>488</v>
      </c>
      <c r="K36" s="336">
        <v>3</v>
      </c>
      <c r="L36" s="336">
        <v>26</v>
      </c>
      <c r="M36" s="335">
        <v>1</v>
      </c>
      <c r="N36" s="335">
        <v>25</v>
      </c>
      <c r="O36" s="336">
        <v>13</v>
      </c>
      <c r="P36" s="336">
        <v>351</v>
      </c>
      <c r="Q36" s="336">
        <v>1</v>
      </c>
      <c r="R36" s="337">
        <v>578</v>
      </c>
      <c r="S36" s="336">
        <v>27</v>
      </c>
      <c r="T36" s="337">
        <v>3677</v>
      </c>
    </row>
    <row r="37" spans="1:20" s="323" customFormat="1" ht="12.6" customHeight="1" x14ac:dyDescent="0.4">
      <c r="A37" s="329">
        <v>334</v>
      </c>
      <c r="B37" s="328">
        <v>4182</v>
      </c>
      <c r="C37" s="328">
        <v>16</v>
      </c>
      <c r="D37" s="328">
        <v>343</v>
      </c>
      <c r="E37" s="328">
        <v>75</v>
      </c>
      <c r="F37" s="328">
        <v>459</v>
      </c>
      <c r="G37" s="328">
        <v>162</v>
      </c>
      <c r="H37" s="328">
        <v>1192</v>
      </c>
      <c r="I37" s="328">
        <v>94</v>
      </c>
      <c r="J37" s="328">
        <v>932</v>
      </c>
      <c r="K37" s="328">
        <v>22</v>
      </c>
      <c r="L37" s="328">
        <v>222</v>
      </c>
      <c r="M37" s="328">
        <v>11</v>
      </c>
      <c r="N37" s="328">
        <v>135</v>
      </c>
      <c r="O37" s="328">
        <v>24</v>
      </c>
      <c r="P37" s="328">
        <v>225</v>
      </c>
      <c r="Q37" s="328">
        <v>1</v>
      </c>
      <c r="R37" s="449">
        <v>12</v>
      </c>
      <c r="S37" s="328">
        <v>117</v>
      </c>
      <c r="T37" s="449">
        <v>4975</v>
      </c>
    </row>
    <row r="38" spans="1:20" s="323" customFormat="1" ht="12.6" customHeight="1" x14ac:dyDescent="0.15">
      <c r="A38" s="334">
        <v>201</v>
      </c>
      <c r="B38" s="333">
        <v>2316</v>
      </c>
      <c r="C38" s="333">
        <v>13</v>
      </c>
      <c r="D38" s="333">
        <v>250</v>
      </c>
      <c r="E38" s="333">
        <v>40</v>
      </c>
      <c r="F38" s="333">
        <v>170</v>
      </c>
      <c r="G38" s="333">
        <v>112</v>
      </c>
      <c r="H38" s="333">
        <v>921</v>
      </c>
      <c r="I38" s="333">
        <v>73</v>
      </c>
      <c r="J38" s="333">
        <v>562</v>
      </c>
      <c r="K38" s="333">
        <v>15</v>
      </c>
      <c r="L38" s="333">
        <v>183</v>
      </c>
      <c r="M38" s="333">
        <v>8</v>
      </c>
      <c r="N38" s="333">
        <v>126</v>
      </c>
      <c r="O38" s="333">
        <v>16</v>
      </c>
      <c r="P38" s="333">
        <v>161</v>
      </c>
      <c r="Q38" s="332" t="s">
        <v>157</v>
      </c>
      <c r="R38" s="450" t="s">
        <v>157</v>
      </c>
      <c r="S38" s="333">
        <v>69</v>
      </c>
      <c r="T38" s="451">
        <v>3122</v>
      </c>
    </row>
    <row r="39" spans="1:20" s="323" customFormat="1" ht="12.6" customHeight="1" x14ac:dyDescent="0.15">
      <c r="A39" s="452">
        <v>133</v>
      </c>
      <c r="B39" s="336">
        <v>1866</v>
      </c>
      <c r="C39" s="336">
        <v>3</v>
      </c>
      <c r="D39" s="336">
        <v>93</v>
      </c>
      <c r="E39" s="336">
        <v>35</v>
      </c>
      <c r="F39" s="336">
        <v>289</v>
      </c>
      <c r="G39" s="336">
        <v>50</v>
      </c>
      <c r="H39" s="336">
        <v>271</v>
      </c>
      <c r="I39" s="336">
        <v>21</v>
      </c>
      <c r="J39" s="336">
        <v>370</v>
      </c>
      <c r="K39" s="336">
        <v>7</v>
      </c>
      <c r="L39" s="336">
        <v>39</v>
      </c>
      <c r="M39" s="336">
        <v>3</v>
      </c>
      <c r="N39" s="336">
        <v>9</v>
      </c>
      <c r="O39" s="336">
        <v>8</v>
      </c>
      <c r="P39" s="336">
        <v>64</v>
      </c>
      <c r="Q39" s="336">
        <v>1</v>
      </c>
      <c r="R39" s="337">
        <v>12</v>
      </c>
      <c r="S39" s="336">
        <v>48</v>
      </c>
      <c r="T39" s="337">
        <v>1853</v>
      </c>
    </row>
    <row r="40" spans="1:20" s="323" customFormat="1" ht="12.6" customHeight="1" x14ac:dyDescent="0.4">
      <c r="A40" s="329">
        <v>930</v>
      </c>
      <c r="B40" s="457">
        <v>15297</v>
      </c>
      <c r="C40" s="328">
        <v>38</v>
      </c>
      <c r="D40" s="328">
        <v>3210</v>
      </c>
      <c r="E40" s="328">
        <v>194</v>
      </c>
      <c r="F40" s="328">
        <v>1877</v>
      </c>
      <c r="G40" s="328">
        <v>185</v>
      </c>
      <c r="H40" s="328">
        <v>3151</v>
      </c>
      <c r="I40" s="328">
        <v>251</v>
      </c>
      <c r="J40" s="328">
        <v>4821</v>
      </c>
      <c r="K40" s="328">
        <v>65</v>
      </c>
      <c r="L40" s="328">
        <v>1099</v>
      </c>
      <c r="M40" s="328">
        <v>17</v>
      </c>
      <c r="N40" s="328">
        <v>112</v>
      </c>
      <c r="O40" s="328">
        <v>53</v>
      </c>
      <c r="P40" s="328">
        <v>365</v>
      </c>
      <c r="Q40" s="328">
        <v>1</v>
      </c>
      <c r="R40" s="449">
        <v>11</v>
      </c>
      <c r="S40" s="328">
        <v>147</v>
      </c>
      <c r="T40" s="449">
        <v>4167</v>
      </c>
    </row>
    <row r="41" spans="1:20" s="323" customFormat="1" ht="12.6" customHeight="1" x14ac:dyDescent="0.15">
      <c r="A41" s="334">
        <v>249</v>
      </c>
      <c r="B41" s="333">
        <v>4074</v>
      </c>
      <c r="C41" s="333">
        <v>3</v>
      </c>
      <c r="D41" s="333">
        <v>25</v>
      </c>
      <c r="E41" s="333">
        <v>37</v>
      </c>
      <c r="F41" s="333">
        <v>168</v>
      </c>
      <c r="G41" s="333">
        <v>12</v>
      </c>
      <c r="H41" s="333">
        <v>568</v>
      </c>
      <c r="I41" s="333">
        <v>66</v>
      </c>
      <c r="J41" s="333">
        <v>2398</v>
      </c>
      <c r="K41" s="333">
        <v>25</v>
      </c>
      <c r="L41" s="333">
        <v>708</v>
      </c>
      <c r="M41" s="333">
        <v>3</v>
      </c>
      <c r="N41" s="333">
        <v>20</v>
      </c>
      <c r="O41" s="333">
        <v>6</v>
      </c>
      <c r="P41" s="333">
        <v>113</v>
      </c>
      <c r="Q41" s="332" t="s">
        <v>157</v>
      </c>
      <c r="R41" s="450" t="s">
        <v>157</v>
      </c>
      <c r="S41" s="333">
        <v>25</v>
      </c>
      <c r="T41" s="451">
        <v>966</v>
      </c>
    </row>
    <row r="42" spans="1:20" s="323" customFormat="1" ht="12.6" customHeight="1" x14ac:dyDescent="0.15">
      <c r="A42" s="334">
        <v>119</v>
      </c>
      <c r="B42" s="333">
        <v>1778</v>
      </c>
      <c r="C42" s="333">
        <v>4</v>
      </c>
      <c r="D42" s="333">
        <v>77</v>
      </c>
      <c r="E42" s="333">
        <v>46</v>
      </c>
      <c r="F42" s="333">
        <v>219</v>
      </c>
      <c r="G42" s="333">
        <v>41</v>
      </c>
      <c r="H42" s="333">
        <v>418</v>
      </c>
      <c r="I42" s="333">
        <v>35</v>
      </c>
      <c r="J42" s="333">
        <v>719</v>
      </c>
      <c r="K42" s="333">
        <v>6</v>
      </c>
      <c r="L42" s="333">
        <v>32</v>
      </c>
      <c r="M42" s="333">
        <v>1</v>
      </c>
      <c r="N42" s="333">
        <v>5</v>
      </c>
      <c r="O42" s="333">
        <v>15</v>
      </c>
      <c r="P42" s="333">
        <v>71</v>
      </c>
      <c r="Q42" s="332" t="s">
        <v>157</v>
      </c>
      <c r="R42" s="450" t="s">
        <v>157</v>
      </c>
      <c r="S42" s="333">
        <v>38</v>
      </c>
      <c r="T42" s="451">
        <v>1210</v>
      </c>
    </row>
    <row r="43" spans="1:20" s="323" customFormat="1" ht="12.6" customHeight="1" x14ac:dyDescent="0.15">
      <c r="A43" s="334">
        <v>210</v>
      </c>
      <c r="B43" s="333">
        <v>2932</v>
      </c>
      <c r="C43" s="333">
        <v>14</v>
      </c>
      <c r="D43" s="333">
        <v>618</v>
      </c>
      <c r="E43" s="333">
        <v>36</v>
      </c>
      <c r="F43" s="333">
        <v>142</v>
      </c>
      <c r="G43" s="333">
        <v>42</v>
      </c>
      <c r="H43" s="333">
        <v>488</v>
      </c>
      <c r="I43" s="333">
        <v>59</v>
      </c>
      <c r="J43" s="333">
        <v>641</v>
      </c>
      <c r="K43" s="333">
        <v>15</v>
      </c>
      <c r="L43" s="333">
        <v>147</v>
      </c>
      <c r="M43" s="333">
        <v>2</v>
      </c>
      <c r="N43" s="333">
        <v>26</v>
      </c>
      <c r="O43" s="333">
        <v>5</v>
      </c>
      <c r="P43" s="333">
        <v>28</v>
      </c>
      <c r="Q43" s="332" t="s">
        <v>157</v>
      </c>
      <c r="R43" s="450" t="s">
        <v>157</v>
      </c>
      <c r="S43" s="333">
        <v>27</v>
      </c>
      <c r="T43" s="451">
        <v>703</v>
      </c>
    </row>
    <row r="44" spans="1:20" s="323" customFormat="1" ht="12.6" customHeight="1" x14ac:dyDescent="0.15">
      <c r="A44" s="334">
        <v>103</v>
      </c>
      <c r="B44" s="333">
        <v>3503</v>
      </c>
      <c r="C44" s="333">
        <v>7</v>
      </c>
      <c r="D44" s="333">
        <v>2384</v>
      </c>
      <c r="E44" s="333">
        <v>18</v>
      </c>
      <c r="F44" s="333">
        <v>1113</v>
      </c>
      <c r="G44" s="333">
        <v>12</v>
      </c>
      <c r="H44" s="333">
        <v>1127</v>
      </c>
      <c r="I44" s="333">
        <v>44</v>
      </c>
      <c r="J44" s="333">
        <v>650</v>
      </c>
      <c r="K44" s="333">
        <v>9</v>
      </c>
      <c r="L44" s="333">
        <v>90</v>
      </c>
      <c r="M44" s="333">
        <v>2</v>
      </c>
      <c r="N44" s="333">
        <v>8</v>
      </c>
      <c r="O44" s="333">
        <v>8</v>
      </c>
      <c r="P44" s="333">
        <v>77</v>
      </c>
      <c r="Q44" s="333">
        <v>1</v>
      </c>
      <c r="R44" s="451">
        <v>11</v>
      </c>
      <c r="S44" s="333">
        <v>25</v>
      </c>
      <c r="T44" s="451">
        <v>674</v>
      </c>
    </row>
    <row r="45" spans="1:20" s="323" customFormat="1" ht="12.6" customHeight="1" x14ac:dyDescent="0.15">
      <c r="A45" s="334">
        <v>103</v>
      </c>
      <c r="B45" s="333">
        <v>869</v>
      </c>
      <c r="C45" s="333">
        <v>4</v>
      </c>
      <c r="D45" s="333">
        <v>57</v>
      </c>
      <c r="E45" s="333">
        <v>26</v>
      </c>
      <c r="F45" s="333">
        <v>94</v>
      </c>
      <c r="G45" s="333">
        <v>21</v>
      </c>
      <c r="H45" s="333">
        <v>189</v>
      </c>
      <c r="I45" s="333">
        <v>21</v>
      </c>
      <c r="J45" s="333">
        <v>177</v>
      </c>
      <c r="K45" s="333">
        <v>3</v>
      </c>
      <c r="L45" s="333">
        <v>6</v>
      </c>
      <c r="M45" s="332">
        <v>3</v>
      </c>
      <c r="N45" s="332">
        <v>10</v>
      </c>
      <c r="O45" s="333">
        <v>7</v>
      </c>
      <c r="P45" s="333">
        <v>30</v>
      </c>
      <c r="Q45" s="332" t="s">
        <v>157</v>
      </c>
      <c r="R45" s="450" t="s">
        <v>157</v>
      </c>
      <c r="S45" s="333">
        <v>10</v>
      </c>
      <c r="T45" s="451">
        <v>380</v>
      </c>
    </row>
    <row r="46" spans="1:20" s="323" customFormat="1" ht="12.6" customHeight="1" x14ac:dyDescent="0.15">
      <c r="A46" s="452">
        <v>146</v>
      </c>
      <c r="B46" s="336">
        <v>2141</v>
      </c>
      <c r="C46" s="336">
        <v>6</v>
      </c>
      <c r="D46" s="336">
        <v>49</v>
      </c>
      <c r="E46" s="336">
        <v>31</v>
      </c>
      <c r="F46" s="336">
        <v>141</v>
      </c>
      <c r="G46" s="336">
        <v>57</v>
      </c>
      <c r="H46" s="336">
        <v>361</v>
      </c>
      <c r="I46" s="336">
        <v>26</v>
      </c>
      <c r="J46" s="336">
        <v>236</v>
      </c>
      <c r="K46" s="336">
        <v>7</v>
      </c>
      <c r="L46" s="336">
        <v>116</v>
      </c>
      <c r="M46" s="336">
        <v>6</v>
      </c>
      <c r="N46" s="336">
        <v>43</v>
      </c>
      <c r="O46" s="336">
        <v>12</v>
      </c>
      <c r="P46" s="336">
        <v>46</v>
      </c>
      <c r="Q46" s="335" t="s">
        <v>157</v>
      </c>
      <c r="R46" s="433" t="s">
        <v>157</v>
      </c>
      <c r="S46" s="336">
        <v>22</v>
      </c>
      <c r="T46" s="337">
        <v>234</v>
      </c>
    </row>
    <row r="47" spans="1:20" s="323" customFormat="1" ht="12.6" customHeight="1" x14ac:dyDescent="0.4">
      <c r="A47" s="329">
        <v>207</v>
      </c>
      <c r="B47" s="328">
        <v>2487</v>
      </c>
      <c r="C47" s="328">
        <v>23</v>
      </c>
      <c r="D47" s="328">
        <v>399</v>
      </c>
      <c r="E47" s="328">
        <v>71</v>
      </c>
      <c r="F47" s="328">
        <v>353</v>
      </c>
      <c r="G47" s="328">
        <v>72</v>
      </c>
      <c r="H47" s="328">
        <v>753</v>
      </c>
      <c r="I47" s="328">
        <v>203</v>
      </c>
      <c r="J47" s="328">
        <v>2320</v>
      </c>
      <c r="K47" s="328">
        <v>48</v>
      </c>
      <c r="L47" s="328">
        <v>421</v>
      </c>
      <c r="M47" s="328">
        <v>10</v>
      </c>
      <c r="N47" s="328">
        <v>155</v>
      </c>
      <c r="O47" s="328">
        <v>38</v>
      </c>
      <c r="P47" s="328">
        <v>183</v>
      </c>
      <c r="Q47" s="328">
        <v>2</v>
      </c>
      <c r="R47" s="449">
        <v>22</v>
      </c>
      <c r="S47" s="328">
        <v>58</v>
      </c>
      <c r="T47" s="449">
        <v>3388</v>
      </c>
    </row>
    <row r="48" spans="1:20" s="323" customFormat="1" ht="12.6" customHeight="1" x14ac:dyDescent="0.15">
      <c r="A48" s="334">
        <v>93</v>
      </c>
      <c r="B48" s="333">
        <v>1062</v>
      </c>
      <c r="C48" s="333">
        <v>10</v>
      </c>
      <c r="D48" s="333">
        <v>78</v>
      </c>
      <c r="E48" s="333">
        <v>29</v>
      </c>
      <c r="F48" s="333">
        <v>140</v>
      </c>
      <c r="G48" s="333">
        <v>37</v>
      </c>
      <c r="H48" s="333">
        <v>373</v>
      </c>
      <c r="I48" s="333">
        <v>89</v>
      </c>
      <c r="J48" s="333">
        <v>1312</v>
      </c>
      <c r="K48" s="333">
        <v>18</v>
      </c>
      <c r="L48" s="333">
        <v>191</v>
      </c>
      <c r="M48" s="333">
        <v>3</v>
      </c>
      <c r="N48" s="333">
        <v>19</v>
      </c>
      <c r="O48" s="333">
        <v>17</v>
      </c>
      <c r="P48" s="333">
        <v>70</v>
      </c>
      <c r="Q48" s="333">
        <v>1</v>
      </c>
      <c r="R48" s="451">
        <v>11</v>
      </c>
      <c r="S48" s="333">
        <v>29</v>
      </c>
      <c r="T48" s="451">
        <v>2321</v>
      </c>
    </row>
    <row r="49" spans="1:20" s="323" customFormat="1" ht="12.6" customHeight="1" x14ac:dyDescent="0.15">
      <c r="A49" s="334">
        <v>114</v>
      </c>
      <c r="B49" s="333">
        <v>1425</v>
      </c>
      <c r="C49" s="333">
        <v>13</v>
      </c>
      <c r="D49" s="333">
        <v>321</v>
      </c>
      <c r="E49" s="333">
        <v>42</v>
      </c>
      <c r="F49" s="333">
        <v>213</v>
      </c>
      <c r="G49" s="333">
        <v>35</v>
      </c>
      <c r="H49" s="333">
        <v>380</v>
      </c>
      <c r="I49" s="333">
        <v>114</v>
      </c>
      <c r="J49" s="333">
        <v>1008</v>
      </c>
      <c r="K49" s="333">
        <v>30</v>
      </c>
      <c r="L49" s="333">
        <v>230</v>
      </c>
      <c r="M49" s="333">
        <v>7</v>
      </c>
      <c r="N49" s="333">
        <v>136</v>
      </c>
      <c r="O49" s="333">
        <v>21</v>
      </c>
      <c r="P49" s="333">
        <v>113</v>
      </c>
      <c r="Q49" s="333">
        <v>1</v>
      </c>
      <c r="R49" s="451">
        <v>11</v>
      </c>
      <c r="S49" s="333">
        <v>29</v>
      </c>
      <c r="T49" s="451">
        <v>1067</v>
      </c>
    </row>
    <row r="50" spans="1:20" s="352" customFormat="1" ht="12.6" customHeight="1" x14ac:dyDescent="0.15">
      <c r="A50" s="351">
        <v>59</v>
      </c>
      <c r="B50" s="350">
        <v>524</v>
      </c>
      <c r="C50" s="350">
        <v>5</v>
      </c>
      <c r="D50" s="350">
        <v>199</v>
      </c>
      <c r="E50" s="350">
        <v>21</v>
      </c>
      <c r="F50" s="350">
        <v>289</v>
      </c>
      <c r="G50" s="350">
        <v>21</v>
      </c>
      <c r="H50" s="350">
        <v>177</v>
      </c>
      <c r="I50" s="350">
        <v>19</v>
      </c>
      <c r="J50" s="350">
        <v>128</v>
      </c>
      <c r="K50" s="350">
        <v>3</v>
      </c>
      <c r="L50" s="350">
        <v>11</v>
      </c>
      <c r="M50" s="350">
        <v>3</v>
      </c>
      <c r="N50" s="350">
        <v>14</v>
      </c>
      <c r="O50" s="350">
        <v>6</v>
      </c>
      <c r="P50" s="350">
        <v>55</v>
      </c>
      <c r="Q50" s="349" t="s">
        <v>157</v>
      </c>
      <c r="R50" s="359" t="s">
        <v>157</v>
      </c>
      <c r="S50" s="350">
        <v>17</v>
      </c>
      <c r="T50" s="357">
        <v>215</v>
      </c>
    </row>
    <row r="51" spans="1:20" s="352" customFormat="1" ht="12.6" customHeight="1" x14ac:dyDescent="0.15">
      <c r="A51" s="351">
        <v>98</v>
      </c>
      <c r="B51" s="350">
        <v>940</v>
      </c>
      <c r="C51" s="350">
        <v>6</v>
      </c>
      <c r="D51" s="350">
        <v>90</v>
      </c>
      <c r="E51" s="350">
        <v>24</v>
      </c>
      <c r="F51" s="350">
        <v>182</v>
      </c>
      <c r="G51" s="350">
        <v>37</v>
      </c>
      <c r="H51" s="350">
        <v>258</v>
      </c>
      <c r="I51" s="350">
        <v>11</v>
      </c>
      <c r="J51" s="350">
        <v>42</v>
      </c>
      <c r="K51" s="350">
        <v>6</v>
      </c>
      <c r="L51" s="350">
        <v>14</v>
      </c>
      <c r="M51" s="350">
        <v>1</v>
      </c>
      <c r="N51" s="350">
        <v>5</v>
      </c>
      <c r="O51" s="350">
        <v>5</v>
      </c>
      <c r="P51" s="350">
        <v>20</v>
      </c>
      <c r="Q51" s="349" t="s">
        <v>157</v>
      </c>
      <c r="R51" s="359" t="s">
        <v>157</v>
      </c>
      <c r="S51" s="350">
        <v>20</v>
      </c>
      <c r="T51" s="357">
        <v>577</v>
      </c>
    </row>
    <row r="52" spans="1:20" s="352" customFormat="1" ht="12.6" customHeight="1" x14ac:dyDescent="0.15">
      <c r="A52" s="351">
        <v>32</v>
      </c>
      <c r="B52" s="350">
        <v>449</v>
      </c>
      <c r="C52" s="350">
        <v>2</v>
      </c>
      <c r="D52" s="350">
        <v>7</v>
      </c>
      <c r="E52" s="350">
        <v>9</v>
      </c>
      <c r="F52" s="350">
        <v>41</v>
      </c>
      <c r="G52" s="350">
        <v>14</v>
      </c>
      <c r="H52" s="350">
        <v>91</v>
      </c>
      <c r="I52" s="350">
        <v>3</v>
      </c>
      <c r="J52" s="350">
        <v>13</v>
      </c>
      <c r="K52" s="350">
        <v>3</v>
      </c>
      <c r="L52" s="350">
        <v>7</v>
      </c>
      <c r="M52" s="349" t="s">
        <v>157</v>
      </c>
      <c r="N52" s="349" t="s">
        <v>157</v>
      </c>
      <c r="O52" s="349" t="s">
        <v>157</v>
      </c>
      <c r="P52" s="349" t="s">
        <v>157</v>
      </c>
      <c r="Q52" s="349" t="s">
        <v>157</v>
      </c>
      <c r="R52" s="359" t="s">
        <v>157</v>
      </c>
      <c r="S52" s="350">
        <v>6</v>
      </c>
      <c r="T52" s="357">
        <v>41</v>
      </c>
    </row>
    <row r="53" spans="1:20" s="352" customFormat="1" ht="12.6" customHeight="1" x14ac:dyDescent="0.15">
      <c r="A53" s="351">
        <v>46</v>
      </c>
      <c r="B53" s="350">
        <v>591</v>
      </c>
      <c r="C53" s="350">
        <v>3</v>
      </c>
      <c r="D53" s="350">
        <v>69</v>
      </c>
      <c r="E53" s="350">
        <v>11</v>
      </c>
      <c r="F53" s="350">
        <v>52</v>
      </c>
      <c r="G53" s="350">
        <v>14</v>
      </c>
      <c r="H53" s="350">
        <v>123</v>
      </c>
      <c r="I53" s="350">
        <v>4</v>
      </c>
      <c r="J53" s="350">
        <v>33</v>
      </c>
      <c r="K53" s="350">
        <v>2</v>
      </c>
      <c r="L53" s="350">
        <v>11</v>
      </c>
      <c r="M53" s="349" t="s">
        <v>157</v>
      </c>
      <c r="N53" s="349" t="s">
        <v>157</v>
      </c>
      <c r="O53" s="350">
        <v>2</v>
      </c>
      <c r="P53" s="350">
        <v>7</v>
      </c>
      <c r="Q53" s="350" t="s">
        <v>157</v>
      </c>
      <c r="R53" s="357" t="s">
        <v>157</v>
      </c>
      <c r="S53" s="350">
        <v>12</v>
      </c>
      <c r="T53" s="357">
        <v>221</v>
      </c>
    </row>
    <row r="54" spans="1:20" s="352" customFormat="1" ht="12.6" customHeight="1" x14ac:dyDescent="0.15">
      <c r="A54" s="454">
        <v>27</v>
      </c>
      <c r="B54" s="455">
        <v>335</v>
      </c>
      <c r="C54" s="458" t="s">
        <v>157</v>
      </c>
      <c r="D54" s="458" t="s">
        <v>157</v>
      </c>
      <c r="E54" s="455">
        <v>4</v>
      </c>
      <c r="F54" s="455">
        <v>20</v>
      </c>
      <c r="G54" s="455">
        <v>6</v>
      </c>
      <c r="H54" s="455">
        <v>22</v>
      </c>
      <c r="I54" s="455">
        <v>4</v>
      </c>
      <c r="J54" s="455">
        <v>14</v>
      </c>
      <c r="K54" s="458" t="s">
        <v>157</v>
      </c>
      <c r="L54" s="458" t="s">
        <v>157</v>
      </c>
      <c r="M54" s="458" t="s">
        <v>157</v>
      </c>
      <c r="N54" s="458" t="s">
        <v>157</v>
      </c>
      <c r="O54" s="458" t="s">
        <v>157</v>
      </c>
      <c r="P54" s="458" t="s">
        <v>157</v>
      </c>
      <c r="Q54" s="455" t="s">
        <v>157</v>
      </c>
      <c r="R54" s="456" t="s">
        <v>157</v>
      </c>
      <c r="S54" s="455">
        <v>11</v>
      </c>
      <c r="T54" s="456">
        <v>384</v>
      </c>
    </row>
    <row r="55" spans="1:20" s="323" customFormat="1" ht="12.6" customHeight="1" x14ac:dyDescent="0.4">
      <c r="A55" s="329">
        <v>457</v>
      </c>
      <c r="B55" s="328">
        <v>6666</v>
      </c>
      <c r="C55" s="328">
        <v>29</v>
      </c>
      <c r="D55" s="328">
        <v>698</v>
      </c>
      <c r="E55" s="328">
        <v>109</v>
      </c>
      <c r="F55" s="328">
        <v>1493</v>
      </c>
      <c r="G55" s="328">
        <v>147</v>
      </c>
      <c r="H55" s="328">
        <v>1652</v>
      </c>
      <c r="I55" s="328">
        <v>49</v>
      </c>
      <c r="J55" s="328">
        <v>418</v>
      </c>
      <c r="K55" s="328">
        <v>18</v>
      </c>
      <c r="L55" s="328">
        <v>118</v>
      </c>
      <c r="M55" s="328">
        <v>11</v>
      </c>
      <c r="N55" s="328">
        <v>84</v>
      </c>
      <c r="O55" s="328">
        <v>23</v>
      </c>
      <c r="P55" s="328">
        <v>323</v>
      </c>
      <c r="Q55" s="328">
        <v>1</v>
      </c>
      <c r="R55" s="449">
        <v>11</v>
      </c>
      <c r="S55" s="328">
        <v>114</v>
      </c>
      <c r="T55" s="449">
        <v>2900</v>
      </c>
    </row>
    <row r="56" spans="1:20" s="323" customFormat="1" ht="12.6" customHeight="1" x14ac:dyDescent="0.15">
      <c r="A56" s="334">
        <v>123</v>
      </c>
      <c r="B56" s="333">
        <v>1788</v>
      </c>
      <c r="C56" s="333">
        <v>3</v>
      </c>
      <c r="D56" s="333">
        <v>18</v>
      </c>
      <c r="E56" s="333">
        <v>35</v>
      </c>
      <c r="F56" s="333">
        <v>204</v>
      </c>
      <c r="G56" s="333">
        <v>38</v>
      </c>
      <c r="H56" s="333">
        <v>248</v>
      </c>
      <c r="I56" s="333">
        <v>11</v>
      </c>
      <c r="J56" s="333">
        <v>166</v>
      </c>
      <c r="K56" s="333">
        <v>5</v>
      </c>
      <c r="L56" s="333">
        <v>16</v>
      </c>
      <c r="M56" s="333">
        <v>5</v>
      </c>
      <c r="N56" s="333">
        <v>50</v>
      </c>
      <c r="O56" s="333">
        <v>7</v>
      </c>
      <c r="P56" s="333">
        <v>117</v>
      </c>
      <c r="Q56" s="332" t="s">
        <v>157</v>
      </c>
      <c r="R56" s="450" t="s">
        <v>157</v>
      </c>
      <c r="S56" s="333">
        <v>35</v>
      </c>
      <c r="T56" s="451">
        <v>525</v>
      </c>
    </row>
    <row r="57" spans="1:20" s="323" customFormat="1" ht="12.6" customHeight="1" x14ac:dyDescent="0.15">
      <c r="A57" s="334">
        <v>205</v>
      </c>
      <c r="B57" s="333">
        <v>2496</v>
      </c>
      <c r="C57" s="333">
        <v>7</v>
      </c>
      <c r="D57" s="333">
        <v>138</v>
      </c>
      <c r="E57" s="333">
        <v>47</v>
      </c>
      <c r="F57" s="333">
        <v>489</v>
      </c>
      <c r="G57" s="333">
        <v>69</v>
      </c>
      <c r="H57" s="333">
        <v>952</v>
      </c>
      <c r="I57" s="333">
        <v>25</v>
      </c>
      <c r="J57" s="333">
        <v>116</v>
      </c>
      <c r="K57" s="333">
        <v>9</v>
      </c>
      <c r="L57" s="333">
        <v>75</v>
      </c>
      <c r="M57" s="333">
        <v>3</v>
      </c>
      <c r="N57" s="333">
        <v>5</v>
      </c>
      <c r="O57" s="333">
        <v>8</v>
      </c>
      <c r="P57" s="333">
        <v>131</v>
      </c>
      <c r="Q57" s="333">
        <v>1</v>
      </c>
      <c r="R57" s="451">
        <v>11</v>
      </c>
      <c r="S57" s="333">
        <v>53</v>
      </c>
      <c r="T57" s="451">
        <v>1436</v>
      </c>
    </row>
    <row r="58" spans="1:20" s="323" customFormat="1" ht="12.6" customHeight="1" x14ac:dyDescent="0.15">
      <c r="A58" s="334">
        <v>129</v>
      </c>
      <c r="B58" s="333">
        <v>2382</v>
      </c>
      <c r="C58" s="333">
        <v>19</v>
      </c>
      <c r="D58" s="333">
        <v>542</v>
      </c>
      <c r="E58" s="333">
        <v>27</v>
      </c>
      <c r="F58" s="333">
        <v>800</v>
      </c>
      <c r="G58" s="333">
        <v>40</v>
      </c>
      <c r="H58" s="333">
        <v>452</v>
      </c>
      <c r="I58" s="333">
        <v>13</v>
      </c>
      <c r="J58" s="333">
        <v>136</v>
      </c>
      <c r="K58" s="333">
        <v>4</v>
      </c>
      <c r="L58" s="333">
        <v>27</v>
      </c>
      <c r="M58" s="333">
        <v>3</v>
      </c>
      <c r="N58" s="333">
        <v>29</v>
      </c>
      <c r="O58" s="333">
        <v>8</v>
      </c>
      <c r="P58" s="333">
        <v>75</v>
      </c>
      <c r="Q58" s="332" t="s">
        <v>157</v>
      </c>
      <c r="R58" s="450" t="s">
        <v>157</v>
      </c>
      <c r="S58" s="333">
        <v>26</v>
      </c>
      <c r="T58" s="451">
        <v>939</v>
      </c>
    </row>
    <row r="59" spans="1:20" s="352" customFormat="1" ht="12.6" customHeight="1" x14ac:dyDescent="0.15">
      <c r="A59" s="351">
        <v>19</v>
      </c>
      <c r="B59" s="350">
        <v>211</v>
      </c>
      <c r="C59" s="350">
        <v>1</v>
      </c>
      <c r="D59" s="350">
        <v>7</v>
      </c>
      <c r="E59" s="350">
        <v>2</v>
      </c>
      <c r="F59" s="350">
        <v>3</v>
      </c>
      <c r="G59" s="350">
        <v>6</v>
      </c>
      <c r="H59" s="350">
        <v>72</v>
      </c>
      <c r="I59" s="350">
        <v>1</v>
      </c>
      <c r="J59" s="350">
        <v>2</v>
      </c>
      <c r="K59" s="349" t="s">
        <v>157</v>
      </c>
      <c r="L59" s="349" t="s">
        <v>157</v>
      </c>
      <c r="M59" s="350">
        <v>1</v>
      </c>
      <c r="N59" s="350">
        <v>12</v>
      </c>
      <c r="O59" s="350">
        <v>1</v>
      </c>
      <c r="P59" s="350">
        <v>1</v>
      </c>
      <c r="Q59" s="349" t="s">
        <v>157</v>
      </c>
      <c r="R59" s="359" t="s">
        <v>157</v>
      </c>
      <c r="S59" s="350">
        <v>6</v>
      </c>
      <c r="T59" s="357">
        <v>473</v>
      </c>
    </row>
    <row r="60" spans="1:20" s="352" customFormat="1" ht="12.6" customHeight="1" x14ac:dyDescent="0.15">
      <c r="A60" s="351">
        <v>69</v>
      </c>
      <c r="B60" s="350">
        <v>667</v>
      </c>
      <c r="C60" s="350">
        <v>2</v>
      </c>
      <c r="D60" s="350">
        <v>21</v>
      </c>
      <c r="E60" s="350">
        <v>14</v>
      </c>
      <c r="F60" s="350">
        <v>67</v>
      </c>
      <c r="G60" s="350">
        <v>22</v>
      </c>
      <c r="H60" s="350">
        <v>131</v>
      </c>
      <c r="I60" s="350">
        <v>6</v>
      </c>
      <c r="J60" s="350">
        <v>92</v>
      </c>
      <c r="K60" s="350">
        <v>2</v>
      </c>
      <c r="L60" s="350">
        <v>42</v>
      </c>
      <c r="M60" s="350">
        <v>2</v>
      </c>
      <c r="N60" s="350">
        <v>96</v>
      </c>
      <c r="O60" s="350">
        <v>6</v>
      </c>
      <c r="P60" s="350">
        <v>21</v>
      </c>
      <c r="Q60" s="349" t="s">
        <v>157</v>
      </c>
      <c r="R60" s="359" t="s">
        <v>157</v>
      </c>
      <c r="S60" s="350">
        <v>22</v>
      </c>
      <c r="T60" s="357">
        <v>251</v>
      </c>
    </row>
    <row r="61" spans="1:20" s="352" customFormat="1" ht="12.6" customHeight="1" x14ac:dyDescent="0.15">
      <c r="A61" s="351">
        <v>12</v>
      </c>
      <c r="B61" s="350">
        <v>91</v>
      </c>
      <c r="C61" s="349" t="s">
        <v>157</v>
      </c>
      <c r="D61" s="349" t="s">
        <v>157</v>
      </c>
      <c r="E61" s="349" t="s">
        <v>157</v>
      </c>
      <c r="F61" s="349" t="s">
        <v>157</v>
      </c>
      <c r="G61" s="350">
        <v>3</v>
      </c>
      <c r="H61" s="350">
        <v>5</v>
      </c>
      <c r="I61" s="350" t="s">
        <v>157</v>
      </c>
      <c r="J61" s="350" t="s">
        <v>157</v>
      </c>
      <c r="K61" s="349" t="s">
        <v>157</v>
      </c>
      <c r="L61" s="349" t="s">
        <v>157</v>
      </c>
      <c r="M61" s="350" t="s">
        <v>157</v>
      </c>
      <c r="N61" s="350" t="s">
        <v>157</v>
      </c>
      <c r="O61" s="349" t="s">
        <v>157</v>
      </c>
      <c r="P61" s="349" t="s">
        <v>157</v>
      </c>
      <c r="Q61" s="349" t="s">
        <v>157</v>
      </c>
      <c r="R61" s="359" t="s">
        <v>157</v>
      </c>
      <c r="S61" s="350">
        <v>1</v>
      </c>
      <c r="T61" s="357">
        <v>1</v>
      </c>
    </row>
    <row r="62" spans="1:20" s="352" customFormat="1" ht="12.6" customHeight="1" x14ac:dyDescent="0.15">
      <c r="A62" s="454">
        <v>26</v>
      </c>
      <c r="B62" s="455">
        <v>228</v>
      </c>
      <c r="C62" s="455">
        <v>9</v>
      </c>
      <c r="D62" s="455">
        <v>241</v>
      </c>
      <c r="E62" s="455">
        <v>11</v>
      </c>
      <c r="F62" s="455">
        <v>60</v>
      </c>
      <c r="G62" s="455">
        <v>8</v>
      </c>
      <c r="H62" s="455">
        <v>42</v>
      </c>
      <c r="I62" s="455">
        <v>11</v>
      </c>
      <c r="J62" s="455">
        <v>156</v>
      </c>
      <c r="K62" s="455">
        <v>3</v>
      </c>
      <c r="L62" s="455">
        <v>12</v>
      </c>
      <c r="M62" s="458">
        <v>1</v>
      </c>
      <c r="N62" s="458">
        <v>5</v>
      </c>
      <c r="O62" s="455">
        <v>6</v>
      </c>
      <c r="P62" s="455">
        <v>73</v>
      </c>
      <c r="Q62" s="458" t="s">
        <v>157</v>
      </c>
      <c r="R62" s="459" t="s">
        <v>157</v>
      </c>
      <c r="S62" s="455">
        <v>8</v>
      </c>
      <c r="T62" s="456">
        <v>868</v>
      </c>
    </row>
    <row r="63" spans="1:20" s="323" customFormat="1" ht="12.6" customHeight="1" x14ac:dyDescent="0.4">
      <c r="A63" s="329">
        <v>201</v>
      </c>
      <c r="B63" s="328">
        <v>3518</v>
      </c>
      <c r="C63" s="328">
        <v>12</v>
      </c>
      <c r="D63" s="328">
        <v>588</v>
      </c>
      <c r="E63" s="328">
        <v>38</v>
      </c>
      <c r="F63" s="328">
        <v>147</v>
      </c>
      <c r="G63" s="328">
        <v>50</v>
      </c>
      <c r="H63" s="328">
        <v>977</v>
      </c>
      <c r="I63" s="328">
        <v>20</v>
      </c>
      <c r="J63" s="328">
        <v>165</v>
      </c>
      <c r="K63" s="328">
        <v>8</v>
      </c>
      <c r="L63" s="328">
        <v>543</v>
      </c>
      <c r="M63" s="328">
        <v>5</v>
      </c>
      <c r="N63" s="328">
        <v>85</v>
      </c>
      <c r="O63" s="328">
        <v>13</v>
      </c>
      <c r="P63" s="328">
        <v>74</v>
      </c>
      <c r="Q63" s="328">
        <v>1</v>
      </c>
      <c r="R63" s="449">
        <v>7</v>
      </c>
      <c r="S63" s="328">
        <v>42</v>
      </c>
      <c r="T63" s="449">
        <v>1026</v>
      </c>
    </row>
    <row r="64" spans="1:20" s="323" customFormat="1" ht="12.6" customHeight="1" x14ac:dyDescent="0.15">
      <c r="A64" s="334">
        <v>71</v>
      </c>
      <c r="B64" s="333">
        <v>1107</v>
      </c>
      <c r="C64" s="333">
        <v>5</v>
      </c>
      <c r="D64" s="333">
        <v>78</v>
      </c>
      <c r="E64" s="333">
        <v>13</v>
      </c>
      <c r="F64" s="333">
        <v>46</v>
      </c>
      <c r="G64" s="333">
        <v>21</v>
      </c>
      <c r="H64" s="333">
        <v>164</v>
      </c>
      <c r="I64" s="333">
        <v>11</v>
      </c>
      <c r="J64" s="333">
        <v>76</v>
      </c>
      <c r="K64" s="333">
        <v>2</v>
      </c>
      <c r="L64" s="333">
        <v>508</v>
      </c>
      <c r="M64" s="333">
        <v>2</v>
      </c>
      <c r="N64" s="333">
        <v>26</v>
      </c>
      <c r="O64" s="333">
        <v>6</v>
      </c>
      <c r="P64" s="333">
        <v>28</v>
      </c>
      <c r="Q64" s="333" t="s">
        <v>157</v>
      </c>
      <c r="R64" s="451" t="s">
        <v>157</v>
      </c>
      <c r="S64" s="333">
        <v>21</v>
      </c>
      <c r="T64" s="451">
        <v>320</v>
      </c>
    </row>
    <row r="65" spans="1:20" s="323" customFormat="1" ht="12.6" customHeight="1" x14ac:dyDescent="0.15">
      <c r="A65" s="334">
        <v>78</v>
      </c>
      <c r="B65" s="333">
        <v>1834</v>
      </c>
      <c r="C65" s="333">
        <v>6</v>
      </c>
      <c r="D65" s="333">
        <v>504</v>
      </c>
      <c r="E65" s="333">
        <v>9</v>
      </c>
      <c r="F65" s="333">
        <v>33</v>
      </c>
      <c r="G65" s="333">
        <v>14</v>
      </c>
      <c r="H65" s="333">
        <v>762</v>
      </c>
      <c r="I65" s="333">
        <v>5</v>
      </c>
      <c r="J65" s="333">
        <v>69</v>
      </c>
      <c r="K65" s="333">
        <v>4</v>
      </c>
      <c r="L65" s="333">
        <v>31</v>
      </c>
      <c r="M65" s="333">
        <v>1</v>
      </c>
      <c r="N65" s="333">
        <v>18</v>
      </c>
      <c r="O65" s="333">
        <v>6</v>
      </c>
      <c r="P65" s="333">
        <v>37</v>
      </c>
      <c r="Q65" s="332">
        <v>1</v>
      </c>
      <c r="R65" s="450">
        <v>7</v>
      </c>
      <c r="S65" s="333">
        <v>15</v>
      </c>
      <c r="T65" s="451">
        <v>623</v>
      </c>
    </row>
    <row r="66" spans="1:20" s="323" customFormat="1" ht="12.6" customHeight="1" x14ac:dyDescent="0.15">
      <c r="A66" s="334">
        <v>52</v>
      </c>
      <c r="B66" s="333">
        <v>577</v>
      </c>
      <c r="C66" s="333">
        <v>1</v>
      </c>
      <c r="D66" s="333">
        <v>6</v>
      </c>
      <c r="E66" s="333">
        <v>16</v>
      </c>
      <c r="F66" s="333">
        <v>68</v>
      </c>
      <c r="G66" s="333">
        <v>15</v>
      </c>
      <c r="H66" s="333">
        <v>51</v>
      </c>
      <c r="I66" s="333">
        <v>4</v>
      </c>
      <c r="J66" s="333">
        <v>20</v>
      </c>
      <c r="K66" s="333">
        <v>2</v>
      </c>
      <c r="L66" s="333">
        <v>4</v>
      </c>
      <c r="M66" s="333">
        <v>2</v>
      </c>
      <c r="N66" s="333">
        <v>41</v>
      </c>
      <c r="O66" s="333">
        <v>1</v>
      </c>
      <c r="P66" s="333">
        <v>9</v>
      </c>
      <c r="Q66" s="332" t="s">
        <v>157</v>
      </c>
      <c r="R66" s="332" t="s">
        <v>157</v>
      </c>
      <c r="S66" s="333">
        <v>6</v>
      </c>
      <c r="T66" s="451">
        <v>83</v>
      </c>
    </row>
    <row r="67" spans="1:20" s="352" customFormat="1" ht="12.6" customHeight="1" x14ac:dyDescent="0.15">
      <c r="A67" s="453">
        <v>146</v>
      </c>
      <c r="B67" s="350">
        <v>2089</v>
      </c>
      <c r="C67" s="350">
        <v>5</v>
      </c>
      <c r="D67" s="350">
        <v>92</v>
      </c>
      <c r="E67" s="350">
        <v>35</v>
      </c>
      <c r="F67" s="350">
        <v>108</v>
      </c>
      <c r="G67" s="350">
        <v>50</v>
      </c>
      <c r="H67" s="350">
        <v>264</v>
      </c>
      <c r="I67" s="350">
        <v>36</v>
      </c>
      <c r="J67" s="350">
        <v>189</v>
      </c>
      <c r="K67" s="350">
        <v>21</v>
      </c>
      <c r="L67" s="350">
        <v>664</v>
      </c>
      <c r="M67" s="350">
        <v>5</v>
      </c>
      <c r="N67" s="350">
        <v>49</v>
      </c>
      <c r="O67" s="350">
        <v>12</v>
      </c>
      <c r="P67" s="350">
        <v>1328</v>
      </c>
      <c r="Q67" s="349" t="s">
        <v>157</v>
      </c>
      <c r="R67" s="359" t="s">
        <v>157</v>
      </c>
      <c r="S67" s="350">
        <v>31</v>
      </c>
      <c r="T67" s="357">
        <v>1779</v>
      </c>
    </row>
    <row r="68" spans="1:20" s="323" customFormat="1" ht="12.6" customHeight="1" x14ac:dyDescent="0.4">
      <c r="A68" s="329">
        <v>198</v>
      </c>
      <c r="B68" s="328">
        <v>2093</v>
      </c>
      <c r="C68" s="328">
        <v>9</v>
      </c>
      <c r="D68" s="328">
        <v>43</v>
      </c>
      <c r="E68" s="328">
        <v>56</v>
      </c>
      <c r="F68" s="328">
        <v>189</v>
      </c>
      <c r="G68" s="328">
        <v>86</v>
      </c>
      <c r="H68" s="328">
        <v>829</v>
      </c>
      <c r="I68" s="328">
        <v>119</v>
      </c>
      <c r="J68" s="328">
        <v>1889</v>
      </c>
      <c r="K68" s="328">
        <v>15</v>
      </c>
      <c r="L68" s="328">
        <v>182</v>
      </c>
      <c r="M68" s="328" t="s">
        <v>157</v>
      </c>
      <c r="N68" s="328" t="s">
        <v>157</v>
      </c>
      <c r="O68" s="328">
        <v>14</v>
      </c>
      <c r="P68" s="328">
        <v>167</v>
      </c>
      <c r="Q68" s="328">
        <v>2</v>
      </c>
      <c r="R68" s="449">
        <v>22</v>
      </c>
      <c r="S68" s="328">
        <v>81</v>
      </c>
      <c r="T68" s="449">
        <v>4375</v>
      </c>
    </row>
    <row r="69" spans="1:20" s="323" customFormat="1" ht="12.6" customHeight="1" x14ac:dyDescent="0.15">
      <c r="A69" s="334">
        <v>53</v>
      </c>
      <c r="B69" s="333">
        <v>692</v>
      </c>
      <c r="C69" s="333">
        <v>2</v>
      </c>
      <c r="D69" s="333">
        <v>1</v>
      </c>
      <c r="E69" s="333">
        <v>13</v>
      </c>
      <c r="F69" s="333">
        <v>71</v>
      </c>
      <c r="G69" s="333">
        <v>28</v>
      </c>
      <c r="H69" s="333">
        <v>196</v>
      </c>
      <c r="I69" s="333">
        <v>68</v>
      </c>
      <c r="J69" s="333">
        <v>1442</v>
      </c>
      <c r="K69" s="333">
        <v>7</v>
      </c>
      <c r="L69" s="333">
        <v>83</v>
      </c>
      <c r="M69" s="332" t="s">
        <v>157</v>
      </c>
      <c r="N69" s="332" t="s">
        <v>157</v>
      </c>
      <c r="O69" s="333">
        <v>2</v>
      </c>
      <c r="P69" s="333">
        <v>11</v>
      </c>
      <c r="Q69" s="332" t="s">
        <v>157</v>
      </c>
      <c r="R69" s="450" t="s">
        <v>157</v>
      </c>
      <c r="S69" s="333">
        <v>16</v>
      </c>
      <c r="T69" s="451">
        <v>438</v>
      </c>
    </row>
    <row r="70" spans="1:20" s="323" customFormat="1" ht="12.6" customHeight="1" x14ac:dyDescent="0.15">
      <c r="A70" s="334">
        <v>46</v>
      </c>
      <c r="B70" s="333">
        <v>461</v>
      </c>
      <c r="C70" s="333">
        <v>3</v>
      </c>
      <c r="D70" s="333">
        <v>13</v>
      </c>
      <c r="E70" s="333">
        <v>17</v>
      </c>
      <c r="F70" s="333">
        <v>51</v>
      </c>
      <c r="G70" s="333">
        <v>24</v>
      </c>
      <c r="H70" s="333">
        <v>379</v>
      </c>
      <c r="I70" s="333">
        <v>23</v>
      </c>
      <c r="J70" s="333">
        <v>251</v>
      </c>
      <c r="K70" s="333">
        <v>5</v>
      </c>
      <c r="L70" s="333">
        <v>80</v>
      </c>
      <c r="M70" s="332" t="s">
        <v>157</v>
      </c>
      <c r="N70" s="332" t="s">
        <v>157</v>
      </c>
      <c r="O70" s="333">
        <v>7</v>
      </c>
      <c r="P70" s="333">
        <v>80</v>
      </c>
      <c r="Q70" s="333">
        <v>1</v>
      </c>
      <c r="R70" s="451">
        <v>4</v>
      </c>
      <c r="S70" s="333">
        <v>26</v>
      </c>
      <c r="T70" s="451">
        <v>1365</v>
      </c>
    </row>
    <row r="71" spans="1:20" s="323" customFormat="1" ht="12.6" customHeight="1" x14ac:dyDescent="0.15">
      <c r="A71" s="334">
        <v>76</v>
      </c>
      <c r="B71" s="333">
        <v>694</v>
      </c>
      <c r="C71" s="333">
        <v>3</v>
      </c>
      <c r="D71" s="333">
        <v>6</v>
      </c>
      <c r="E71" s="333">
        <v>19</v>
      </c>
      <c r="F71" s="333">
        <v>48</v>
      </c>
      <c r="G71" s="333">
        <v>30</v>
      </c>
      <c r="H71" s="333">
        <v>205</v>
      </c>
      <c r="I71" s="333">
        <v>26</v>
      </c>
      <c r="J71" s="333">
        <v>178</v>
      </c>
      <c r="K71" s="333">
        <v>2</v>
      </c>
      <c r="L71" s="333">
        <v>16</v>
      </c>
      <c r="M71" s="333" t="s">
        <v>157</v>
      </c>
      <c r="N71" s="333" t="s">
        <v>157</v>
      </c>
      <c r="O71" s="333">
        <v>5</v>
      </c>
      <c r="P71" s="333">
        <v>76</v>
      </c>
      <c r="Q71" s="333">
        <v>1</v>
      </c>
      <c r="R71" s="451">
        <v>18</v>
      </c>
      <c r="S71" s="333">
        <v>32</v>
      </c>
      <c r="T71" s="451">
        <v>2416</v>
      </c>
    </row>
    <row r="72" spans="1:20" s="323" customFormat="1" ht="12.6" customHeight="1" x14ac:dyDescent="0.15">
      <c r="A72" s="334">
        <v>23</v>
      </c>
      <c r="B72" s="333">
        <v>246</v>
      </c>
      <c r="C72" s="332">
        <v>1</v>
      </c>
      <c r="D72" s="332">
        <v>23</v>
      </c>
      <c r="E72" s="333">
        <v>7</v>
      </c>
      <c r="F72" s="333">
        <v>19</v>
      </c>
      <c r="G72" s="333">
        <v>4</v>
      </c>
      <c r="H72" s="333">
        <v>49</v>
      </c>
      <c r="I72" s="333">
        <v>2</v>
      </c>
      <c r="J72" s="333">
        <v>18</v>
      </c>
      <c r="K72" s="333">
        <v>1</v>
      </c>
      <c r="L72" s="333">
        <v>3</v>
      </c>
      <c r="M72" s="332" t="s">
        <v>157</v>
      </c>
      <c r="N72" s="332" t="s">
        <v>157</v>
      </c>
      <c r="O72" s="332" t="s">
        <v>157</v>
      </c>
      <c r="P72" s="332" t="s">
        <v>157</v>
      </c>
      <c r="Q72" s="332" t="s">
        <v>157</v>
      </c>
      <c r="R72" s="450" t="s">
        <v>157</v>
      </c>
      <c r="S72" s="333">
        <v>7</v>
      </c>
      <c r="T72" s="451">
        <v>156</v>
      </c>
    </row>
    <row r="73" spans="1:20" s="352" customFormat="1" ht="12.6" customHeight="1" x14ac:dyDescent="0.15">
      <c r="A73" s="351">
        <v>14</v>
      </c>
      <c r="B73" s="350">
        <v>64</v>
      </c>
      <c r="C73" s="350">
        <v>1</v>
      </c>
      <c r="D73" s="350">
        <v>46</v>
      </c>
      <c r="E73" s="350">
        <v>5</v>
      </c>
      <c r="F73" s="350">
        <v>19</v>
      </c>
      <c r="G73" s="350">
        <v>9</v>
      </c>
      <c r="H73" s="350">
        <v>52</v>
      </c>
      <c r="I73" s="350">
        <v>12</v>
      </c>
      <c r="J73" s="350">
        <v>142</v>
      </c>
      <c r="K73" s="350">
        <v>4</v>
      </c>
      <c r="L73" s="350">
        <v>45</v>
      </c>
      <c r="M73" s="349">
        <v>1</v>
      </c>
      <c r="N73" s="349">
        <v>2</v>
      </c>
      <c r="O73" s="350">
        <v>2</v>
      </c>
      <c r="P73" s="350">
        <v>9</v>
      </c>
      <c r="Q73" s="349" t="s">
        <v>157</v>
      </c>
      <c r="R73" s="359" t="s">
        <v>157</v>
      </c>
      <c r="S73" s="350">
        <v>3</v>
      </c>
      <c r="T73" s="357">
        <v>74</v>
      </c>
    </row>
    <row r="74" spans="1:20" s="352" customFormat="1" ht="12.6" customHeight="1" x14ac:dyDescent="0.15">
      <c r="A74" s="351">
        <v>40</v>
      </c>
      <c r="B74" s="350">
        <v>779</v>
      </c>
      <c r="C74" s="350">
        <v>2</v>
      </c>
      <c r="D74" s="350">
        <v>31</v>
      </c>
      <c r="E74" s="350">
        <v>15</v>
      </c>
      <c r="F74" s="350">
        <v>55</v>
      </c>
      <c r="G74" s="350">
        <v>18</v>
      </c>
      <c r="H74" s="350">
        <v>99</v>
      </c>
      <c r="I74" s="350">
        <v>17</v>
      </c>
      <c r="J74" s="350">
        <v>151</v>
      </c>
      <c r="K74" s="350">
        <v>3</v>
      </c>
      <c r="L74" s="350">
        <v>15</v>
      </c>
      <c r="M74" s="350">
        <v>2</v>
      </c>
      <c r="N74" s="350">
        <v>54</v>
      </c>
      <c r="O74" s="350">
        <v>7</v>
      </c>
      <c r="P74" s="350">
        <v>54</v>
      </c>
      <c r="Q74" s="349">
        <v>1</v>
      </c>
      <c r="R74" s="359">
        <v>1</v>
      </c>
      <c r="S74" s="350">
        <v>13</v>
      </c>
      <c r="T74" s="357">
        <v>276</v>
      </c>
    </row>
    <row r="75" spans="1:20" s="352" customFormat="1" ht="12.6" customHeight="1" x14ac:dyDescent="0.15">
      <c r="A75" s="351">
        <v>19</v>
      </c>
      <c r="B75" s="350">
        <v>840</v>
      </c>
      <c r="C75" s="350" t="s">
        <v>157</v>
      </c>
      <c r="D75" s="350" t="s">
        <v>157</v>
      </c>
      <c r="E75" s="349" t="s">
        <v>157</v>
      </c>
      <c r="F75" s="349" t="s">
        <v>157</v>
      </c>
      <c r="G75" s="349" t="s">
        <v>157</v>
      </c>
      <c r="H75" s="349" t="s">
        <v>157</v>
      </c>
      <c r="I75" s="350">
        <v>24</v>
      </c>
      <c r="J75" s="350">
        <v>396</v>
      </c>
      <c r="K75" s="350">
        <v>5</v>
      </c>
      <c r="L75" s="350">
        <v>23</v>
      </c>
      <c r="M75" s="349" t="s">
        <v>157</v>
      </c>
      <c r="N75" s="349" t="s">
        <v>157</v>
      </c>
      <c r="O75" s="350">
        <v>1</v>
      </c>
      <c r="P75" s="350">
        <v>8</v>
      </c>
      <c r="Q75" s="349" t="s">
        <v>157</v>
      </c>
      <c r="R75" s="349" t="s">
        <v>157</v>
      </c>
      <c r="S75" s="349">
        <v>2</v>
      </c>
      <c r="T75" s="359">
        <v>3</v>
      </c>
    </row>
    <row r="76" spans="1:20" s="352" customFormat="1" ht="12.6" customHeight="1" x14ac:dyDescent="0.15">
      <c r="A76" s="351">
        <v>27</v>
      </c>
      <c r="B76" s="350">
        <v>396</v>
      </c>
      <c r="C76" s="349" t="s">
        <v>157</v>
      </c>
      <c r="D76" s="349" t="s">
        <v>157</v>
      </c>
      <c r="E76" s="350">
        <v>8</v>
      </c>
      <c r="F76" s="350">
        <v>26</v>
      </c>
      <c r="G76" s="350">
        <v>16</v>
      </c>
      <c r="H76" s="350">
        <v>101</v>
      </c>
      <c r="I76" s="349">
        <v>1</v>
      </c>
      <c r="J76" s="349">
        <v>6</v>
      </c>
      <c r="K76" s="350">
        <v>3</v>
      </c>
      <c r="L76" s="350">
        <v>5</v>
      </c>
      <c r="M76" s="349" t="s">
        <v>157</v>
      </c>
      <c r="N76" s="349" t="s">
        <v>157</v>
      </c>
      <c r="O76" s="350">
        <v>2</v>
      </c>
      <c r="P76" s="350">
        <v>35</v>
      </c>
      <c r="Q76" s="349" t="s">
        <v>157</v>
      </c>
      <c r="R76" s="359" t="s">
        <v>157</v>
      </c>
      <c r="S76" s="359">
        <v>11</v>
      </c>
      <c r="T76" s="357">
        <v>810</v>
      </c>
    </row>
    <row r="77" spans="1:20" s="352" customFormat="1" ht="12.6" customHeight="1" x14ac:dyDescent="0.15">
      <c r="A77" s="351">
        <v>24</v>
      </c>
      <c r="B77" s="350">
        <v>780</v>
      </c>
      <c r="C77" s="349">
        <v>2</v>
      </c>
      <c r="D77" s="349">
        <v>28</v>
      </c>
      <c r="E77" s="350">
        <v>10</v>
      </c>
      <c r="F77" s="350">
        <v>1334</v>
      </c>
      <c r="G77" s="350">
        <v>13</v>
      </c>
      <c r="H77" s="350">
        <v>92</v>
      </c>
      <c r="I77" s="350">
        <v>14</v>
      </c>
      <c r="J77" s="350">
        <v>222</v>
      </c>
      <c r="K77" s="349">
        <v>1</v>
      </c>
      <c r="L77" s="349">
        <v>4</v>
      </c>
      <c r="M77" s="349">
        <v>2</v>
      </c>
      <c r="N77" s="349">
        <v>9</v>
      </c>
      <c r="O77" s="350">
        <v>2</v>
      </c>
      <c r="P77" s="350">
        <v>88</v>
      </c>
      <c r="Q77" s="349" t="s">
        <v>157</v>
      </c>
      <c r="R77" s="349" t="s">
        <v>157</v>
      </c>
      <c r="S77" s="350">
        <v>13</v>
      </c>
      <c r="T77" s="357">
        <v>725</v>
      </c>
    </row>
    <row r="78" spans="1:20" s="352" customFormat="1" ht="12.6" customHeight="1" thickBot="1" x14ac:dyDescent="0.2">
      <c r="A78" s="460">
        <v>7</v>
      </c>
      <c r="B78" s="461">
        <v>182</v>
      </c>
      <c r="C78" s="461">
        <v>1</v>
      </c>
      <c r="D78" s="461">
        <v>87</v>
      </c>
      <c r="E78" s="442">
        <v>1</v>
      </c>
      <c r="F78" s="442">
        <v>1240</v>
      </c>
      <c r="G78" s="442">
        <v>1</v>
      </c>
      <c r="H78" s="442">
        <v>18</v>
      </c>
      <c r="I78" s="461">
        <v>2</v>
      </c>
      <c r="J78" s="461">
        <v>98</v>
      </c>
      <c r="K78" s="442" t="s">
        <v>157</v>
      </c>
      <c r="L78" s="442" t="s">
        <v>157</v>
      </c>
      <c r="M78" s="442" t="s">
        <v>157</v>
      </c>
      <c r="N78" s="442" t="s">
        <v>157</v>
      </c>
      <c r="O78" s="442" t="s">
        <v>157</v>
      </c>
      <c r="P78" s="442" t="s">
        <v>157</v>
      </c>
      <c r="Q78" s="442" t="s">
        <v>157</v>
      </c>
      <c r="R78" s="443" t="s">
        <v>157</v>
      </c>
      <c r="S78" s="461">
        <v>2</v>
      </c>
      <c r="T78" s="462">
        <v>628</v>
      </c>
    </row>
    <row r="79" spans="1:20" x14ac:dyDescent="0.15">
      <c r="A79" s="444"/>
      <c r="B79" s="444"/>
      <c r="C79" s="444"/>
      <c r="D79" s="444"/>
      <c r="E79" s="444"/>
      <c r="F79" s="444"/>
      <c r="G79" s="444"/>
      <c r="H79" s="444"/>
      <c r="I79" s="444"/>
      <c r="J79" s="444"/>
      <c r="K79" s="444"/>
      <c r="L79" s="444"/>
      <c r="M79" s="444"/>
      <c r="N79" s="444"/>
      <c r="O79" s="444"/>
      <c r="P79" s="444"/>
      <c r="Q79" s="444"/>
      <c r="R79" s="444"/>
      <c r="S79" s="444"/>
      <c r="T79" s="444"/>
    </row>
  </sheetData>
  <mergeCells count="11">
    <mergeCell ref="K4:L5"/>
    <mergeCell ref="A4:B5"/>
    <mergeCell ref="C4:D5"/>
    <mergeCell ref="E4:F5"/>
    <mergeCell ref="G4:H5"/>
    <mergeCell ref="I4:J5"/>
    <mergeCell ref="M4:N5"/>
    <mergeCell ref="O4:P5"/>
    <mergeCell ref="Q4:R5"/>
    <mergeCell ref="S4:T5"/>
    <mergeCell ref="V6:X7"/>
  </mergeCells>
  <phoneticPr fontId="23"/>
  <pageMargins left="0.37" right="0.19" top="0.55000000000000004" bottom="0.75" header="0.31496062992125984"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X21"/>
  <sheetViews>
    <sheetView showGridLines="0" zoomScaleNormal="100" workbookViewId="0">
      <selection activeCell="N18" sqref="N18"/>
    </sheetView>
  </sheetViews>
  <sheetFormatPr defaultColWidth="6.125" defaultRowHeight="10.5" x14ac:dyDescent="0.4"/>
  <cols>
    <col min="1" max="1" width="0.5" style="5" customWidth="1"/>
    <col min="2" max="2" width="7.75" style="5" customWidth="1"/>
    <col min="3" max="3" width="1.375" style="5" customWidth="1"/>
    <col min="4" max="4" width="12.625" style="5" customWidth="1"/>
    <col min="5" max="5" width="1.375" style="5" customWidth="1"/>
    <col min="6" max="8" width="14.625" style="5" customWidth="1"/>
    <col min="9" max="9" width="11.625" style="5" customWidth="1"/>
    <col min="10" max="10" width="3.375" style="5" customWidth="1"/>
    <col min="11" max="16384" width="6.125" style="5"/>
  </cols>
  <sheetData>
    <row r="1" spans="1:24" ht="12" x14ac:dyDescent="0.4">
      <c r="A1" s="7" t="s">
        <v>315</v>
      </c>
      <c r="B1" s="463"/>
      <c r="C1" s="463"/>
      <c r="D1" s="2"/>
      <c r="E1" s="2"/>
      <c r="F1" s="2"/>
      <c r="G1" s="2"/>
      <c r="H1" s="2"/>
      <c r="I1" s="379"/>
      <c r="J1" s="2"/>
    </row>
    <row r="2" spans="1:24" x14ac:dyDescent="0.4">
      <c r="A2" s="2"/>
      <c r="B2" s="2"/>
      <c r="C2" s="2"/>
      <c r="D2" s="2"/>
      <c r="E2" s="2"/>
      <c r="F2" s="2"/>
    </row>
    <row r="3" spans="1:24" ht="9.75" customHeight="1" x14ac:dyDescent="0.4">
      <c r="A3" s="2"/>
      <c r="B3" s="2"/>
      <c r="C3" s="2"/>
      <c r="D3" s="2"/>
      <c r="E3" s="2"/>
      <c r="F3" s="2"/>
      <c r="J3" s="464" t="s">
        <v>316</v>
      </c>
      <c r="K3" s="465"/>
      <c r="L3" s="465"/>
      <c r="M3" s="465"/>
      <c r="N3" s="465"/>
      <c r="O3" s="465"/>
      <c r="P3" s="465"/>
      <c r="Q3" s="465"/>
      <c r="R3" s="465"/>
      <c r="S3" s="465"/>
      <c r="T3" s="15"/>
      <c r="U3" s="15"/>
      <c r="V3" s="15"/>
      <c r="W3" s="15"/>
      <c r="X3" s="15"/>
    </row>
    <row r="4" spans="1:24" ht="2.1" customHeight="1" thickBot="1" x14ac:dyDescent="0.45">
      <c r="A4" s="2"/>
      <c r="B4" s="2"/>
      <c r="C4" s="2"/>
      <c r="D4" s="2"/>
      <c r="E4" s="2"/>
      <c r="F4" s="2"/>
      <c r="J4" s="464"/>
    </row>
    <row r="5" spans="1:24" ht="15" customHeight="1" x14ac:dyDescent="0.4">
      <c r="A5" s="111"/>
      <c r="B5" s="808" t="s">
        <v>4</v>
      </c>
      <c r="C5" s="808"/>
      <c r="D5" s="808"/>
      <c r="E5" s="466"/>
      <c r="F5" s="793" t="s">
        <v>317</v>
      </c>
      <c r="G5" s="902">
        <v>26</v>
      </c>
      <c r="H5" s="904">
        <v>28</v>
      </c>
      <c r="I5" s="906" t="s">
        <v>48</v>
      </c>
      <c r="J5" s="907"/>
    </row>
    <row r="6" spans="1:24" ht="15" customHeight="1" x14ac:dyDescent="0.4">
      <c r="A6" s="27"/>
      <c r="B6" s="803" t="s">
        <v>6</v>
      </c>
      <c r="C6" s="909"/>
      <c r="D6" s="909"/>
      <c r="E6" s="467"/>
      <c r="F6" s="834"/>
      <c r="G6" s="903"/>
      <c r="H6" s="905"/>
      <c r="I6" s="908"/>
      <c r="J6" s="908"/>
    </row>
    <row r="7" spans="1:24" ht="15.95" customHeight="1" x14ac:dyDescent="0.4">
      <c r="A7" s="163"/>
      <c r="B7" s="895" t="s">
        <v>318</v>
      </c>
      <c r="C7" s="468"/>
      <c r="D7" s="225" t="s">
        <v>74</v>
      </c>
      <c r="E7" s="469"/>
      <c r="F7" s="470">
        <f>SUM(F8:F9)</f>
        <v>6684</v>
      </c>
      <c r="G7" s="471">
        <f>SUM(G8:G9)</f>
        <v>5212</v>
      </c>
      <c r="H7" s="472">
        <f>SUM(H8:H9)</f>
        <v>7659</v>
      </c>
      <c r="I7" s="473">
        <f>SUM(I8:I9)</f>
        <v>119200</v>
      </c>
      <c r="J7" s="474"/>
    </row>
    <row r="8" spans="1:24" ht="15.95" customHeight="1" x14ac:dyDescent="0.4">
      <c r="A8" s="27"/>
      <c r="B8" s="896"/>
      <c r="C8" s="475"/>
      <c r="D8" s="49" t="s">
        <v>319</v>
      </c>
      <c r="E8" s="50"/>
      <c r="F8" s="476">
        <v>3627</v>
      </c>
      <c r="G8" s="477">
        <v>2887</v>
      </c>
      <c r="H8" s="478">
        <v>4311</v>
      </c>
      <c r="I8" s="479">
        <v>46718</v>
      </c>
      <c r="J8" s="480"/>
    </row>
    <row r="9" spans="1:24" ht="15.95" customHeight="1" x14ac:dyDescent="0.4">
      <c r="A9" s="201"/>
      <c r="B9" s="897"/>
      <c r="C9" s="481"/>
      <c r="D9" s="482" t="s">
        <v>320</v>
      </c>
      <c r="E9" s="483"/>
      <c r="F9" s="484">
        <v>3057</v>
      </c>
      <c r="G9" s="485">
        <v>2325</v>
      </c>
      <c r="H9" s="486">
        <v>3348</v>
      </c>
      <c r="I9" s="487">
        <v>72482</v>
      </c>
      <c r="J9" s="488"/>
    </row>
    <row r="10" spans="1:24" ht="15.95" customHeight="1" x14ac:dyDescent="0.4">
      <c r="A10" s="163"/>
      <c r="B10" s="898" t="s">
        <v>321</v>
      </c>
      <c r="C10" s="489"/>
      <c r="D10" s="225" t="s">
        <v>74</v>
      </c>
      <c r="E10" s="469"/>
      <c r="F10" s="470">
        <f>SUM(F11:F12)</f>
        <v>124399</v>
      </c>
      <c r="G10" s="471">
        <f>SUM(G11:G12)</f>
        <v>121760</v>
      </c>
      <c r="H10" s="472">
        <f>SUM(H11:H12)</f>
        <v>186158</v>
      </c>
      <c r="I10" s="473">
        <f>SUM(I11:I12)</f>
        <v>1671068</v>
      </c>
      <c r="J10" s="474"/>
    </row>
    <row r="11" spans="1:24" ht="15.95" customHeight="1" x14ac:dyDescent="0.4">
      <c r="A11" s="27"/>
      <c r="B11" s="899"/>
      <c r="C11" s="490"/>
      <c r="D11" s="49" t="s">
        <v>319</v>
      </c>
      <c r="E11" s="50"/>
      <c r="F11" s="476">
        <v>98614</v>
      </c>
      <c r="G11" s="477">
        <v>99022</v>
      </c>
      <c r="H11" s="478">
        <v>145107</v>
      </c>
      <c r="I11" s="479">
        <v>987528</v>
      </c>
      <c r="J11" s="480"/>
    </row>
    <row r="12" spans="1:24" ht="15.95" customHeight="1" x14ac:dyDescent="0.4">
      <c r="A12" s="201"/>
      <c r="B12" s="900"/>
      <c r="C12" s="491"/>
      <c r="D12" s="482" t="s">
        <v>320</v>
      </c>
      <c r="E12" s="483"/>
      <c r="F12" s="484">
        <v>25785</v>
      </c>
      <c r="G12" s="485">
        <v>22738</v>
      </c>
      <c r="H12" s="486">
        <v>41051</v>
      </c>
      <c r="I12" s="487">
        <v>683540</v>
      </c>
      <c r="J12" s="488"/>
    </row>
    <row r="13" spans="1:24" ht="15.95" customHeight="1" x14ac:dyDescent="0.4">
      <c r="A13" s="27"/>
      <c r="B13" s="899" t="s">
        <v>322</v>
      </c>
      <c r="C13" s="490"/>
      <c r="D13" s="49" t="s">
        <v>74</v>
      </c>
      <c r="E13" s="50"/>
      <c r="F13" s="476">
        <f>SUM(F14:F15)</f>
        <v>42649974</v>
      </c>
      <c r="G13" s="477">
        <v>51703904</v>
      </c>
      <c r="H13" s="478">
        <f>SUM(H14:H15)</f>
        <v>47007932</v>
      </c>
      <c r="I13" s="479">
        <f>SUM(I14:I15)</f>
        <v>178216242</v>
      </c>
      <c r="J13" s="480"/>
    </row>
    <row r="14" spans="1:24" ht="15.95" customHeight="1" x14ac:dyDescent="0.4">
      <c r="A14" s="27"/>
      <c r="B14" s="899"/>
      <c r="C14" s="490"/>
      <c r="D14" s="49" t="s">
        <v>319</v>
      </c>
      <c r="E14" s="50"/>
      <c r="F14" s="476">
        <v>41759844</v>
      </c>
      <c r="G14" s="477">
        <v>50795845</v>
      </c>
      <c r="H14" s="478">
        <v>45948083</v>
      </c>
      <c r="I14" s="479">
        <v>163139574</v>
      </c>
      <c r="J14" s="480"/>
    </row>
    <row r="15" spans="1:24" ht="15.95" customHeight="1" thickBot="1" x14ac:dyDescent="0.45">
      <c r="A15" s="36"/>
      <c r="B15" s="901"/>
      <c r="C15" s="492"/>
      <c r="D15" s="493" t="s">
        <v>320</v>
      </c>
      <c r="E15" s="494"/>
      <c r="F15" s="495">
        <v>890130</v>
      </c>
      <c r="G15" s="496">
        <v>908058</v>
      </c>
      <c r="H15" s="497">
        <v>1059849</v>
      </c>
      <c r="I15" s="498">
        <v>15076668</v>
      </c>
      <c r="J15" s="499"/>
    </row>
    <row r="16" spans="1:24" ht="2.1" customHeight="1" x14ac:dyDescent="0.4">
      <c r="A16" s="2"/>
      <c r="B16" s="2"/>
      <c r="C16" s="2"/>
      <c r="D16" s="2"/>
      <c r="E16" s="2"/>
      <c r="F16" s="2"/>
      <c r="G16" s="2"/>
      <c r="H16" s="2"/>
      <c r="I16" s="2"/>
      <c r="J16" s="2"/>
    </row>
    <row r="17" spans="1:10" x14ac:dyDescent="0.4">
      <c r="A17" s="2"/>
      <c r="B17" s="110" t="s">
        <v>323</v>
      </c>
      <c r="C17" s="110"/>
      <c r="D17" s="2"/>
      <c r="E17" s="2"/>
      <c r="F17" s="2"/>
      <c r="G17" s="191"/>
      <c r="H17" s="191"/>
      <c r="I17" s="191"/>
      <c r="J17" s="186" t="s">
        <v>324</v>
      </c>
    </row>
    <row r="18" spans="1:10" x14ac:dyDescent="0.4">
      <c r="A18" s="2"/>
      <c r="B18" s="2"/>
      <c r="C18" s="2"/>
      <c r="D18" s="2"/>
      <c r="E18" s="2"/>
      <c r="F18" s="2"/>
      <c r="G18" s="2"/>
      <c r="H18" s="2"/>
      <c r="I18" s="2"/>
      <c r="J18" s="2"/>
    </row>
    <row r="19" spans="1:10" x14ac:dyDescent="0.4">
      <c r="A19" s="2"/>
      <c r="B19" s="2"/>
      <c r="C19" s="2"/>
      <c r="D19" s="2"/>
      <c r="E19" s="2"/>
      <c r="F19" s="2"/>
      <c r="G19" s="2"/>
      <c r="H19" s="2"/>
      <c r="I19" s="2"/>
      <c r="J19" s="2"/>
    </row>
    <row r="20" spans="1:10" x14ac:dyDescent="0.4">
      <c r="A20" s="2"/>
      <c r="B20" s="2"/>
      <c r="C20" s="2"/>
      <c r="D20" s="2"/>
      <c r="E20" s="2"/>
      <c r="F20" s="2"/>
      <c r="G20" s="2"/>
      <c r="H20" s="2"/>
      <c r="I20" s="2"/>
      <c r="J20" s="2"/>
    </row>
    <row r="21" spans="1:10" x14ac:dyDescent="0.4">
      <c r="A21" s="2"/>
      <c r="B21" s="2"/>
      <c r="C21" s="2"/>
      <c r="D21" s="2"/>
      <c r="E21" s="2"/>
      <c r="F21" s="2"/>
      <c r="G21" s="2"/>
      <c r="H21" s="2"/>
      <c r="I21" s="2"/>
      <c r="J21" s="2"/>
    </row>
  </sheetData>
  <mergeCells count="9">
    <mergeCell ref="G5:G6"/>
    <mergeCell ref="H5:H6"/>
    <mergeCell ref="I5:J6"/>
    <mergeCell ref="B6:D6"/>
    <mergeCell ref="B7:B9"/>
    <mergeCell ref="B10:B12"/>
    <mergeCell ref="B13:B15"/>
    <mergeCell ref="B5:D5"/>
    <mergeCell ref="F5:F6"/>
  </mergeCells>
  <phoneticPr fontId="23"/>
  <pageMargins left="0.62992125984251968" right="0.59055118110236227" top="0.47244094488188981" bottom="0.39370078740157483"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M18"/>
  <sheetViews>
    <sheetView showGridLines="0" zoomScaleNormal="100" workbookViewId="0">
      <selection activeCell="K44" sqref="K44"/>
    </sheetView>
  </sheetViews>
  <sheetFormatPr defaultColWidth="6.125" defaultRowHeight="10.5" x14ac:dyDescent="0.4"/>
  <cols>
    <col min="1" max="6" width="3.25" style="5" customWidth="1"/>
    <col min="7" max="7" width="13.625" style="5" customWidth="1"/>
    <col min="8" max="8" width="7.625" style="5" customWidth="1"/>
    <col min="9" max="9" width="13.625" style="5" customWidth="1"/>
    <col min="10" max="10" width="7.625" style="5" customWidth="1"/>
    <col min="11" max="11" width="13.625" style="5" customWidth="1"/>
    <col min="12" max="12" width="7.75" style="5" customWidth="1"/>
    <col min="13" max="16384" width="6.125" style="5"/>
  </cols>
  <sheetData>
    <row r="1" spans="1:13" ht="14.25" customHeight="1" x14ac:dyDescent="0.4">
      <c r="A1" s="500" t="s">
        <v>325</v>
      </c>
      <c r="B1" s="501"/>
      <c r="C1" s="501"/>
      <c r="D1" s="501"/>
      <c r="E1" s="501"/>
      <c r="F1" s="501"/>
      <c r="G1" s="501"/>
      <c r="H1" s="501"/>
      <c r="I1" s="501"/>
      <c r="J1" s="501"/>
      <c r="K1" s="501"/>
      <c r="L1" s="501"/>
    </row>
    <row r="3" spans="1:13" s="15" customFormat="1" ht="9.75" customHeight="1" x14ac:dyDescent="0.4">
      <c r="A3" s="502"/>
      <c r="B3" s="503"/>
      <c r="C3" s="503"/>
      <c r="D3" s="503"/>
      <c r="E3" s="503"/>
      <c r="F3" s="198"/>
      <c r="G3" s="502"/>
      <c r="H3" s="502"/>
      <c r="I3" s="502"/>
      <c r="J3" s="502"/>
      <c r="K3" s="177"/>
      <c r="L3" s="177" t="s">
        <v>326</v>
      </c>
    </row>
    <row r="4" spans="1:13" s="15" customFormat="1" ht="2.1" customHeight="1" thickBot="1" x14ac:dyDescent="0.45">
      <c r="A4" s="502"/>
      <c r="B4" s="503"/>
      <c r="C4" s="503"/>
      <c r="D4" s="503"/>
      <c r="E4" s="503"/>
      <c r="F4" s="198"/>
      <c r="G4" s="502"/>
      <c r="H4" s="502"/>
      <c r="I4" s="502"/>
      <c r="J4" s="502"/>
      <c r="K4" s="177"/>
      <c r="L4" s="177"/>
    </row>
    <row r="5" spans="1:13" ht="12" customHeight="1" x14ac:dyDescent="0.4">
      <c r="A5" s="910" t="s">
        <v>327</v>
      </c>
      <c r="B5" s="910"/>
      <c r="C5" s="910"/>
      <c r="D5" s="910"/>
      <c r="E5" s="910"/>
      <c r="F5" s="910"/>
      <c r="G5" s="793" t="s">
        <v>328</v>
      </c>
      <c r="H5" s="113"/>
      <c r="I5" s="793" t="s">
        <v>329</v>
      </c>
      <c r="J5" s="113"/>
      <c r="K5" s="792" t="s">
        <v>330</v>
      </c>
      <c r="L5" s="111"/>
      <c r="M5" s="15"/>
    </row>
    <row r="6" spans="1:13" ht="12" customHeight="1" x14ac:dyDescent="0.4">
      <c r="A6" s="911"/>
      <c r="B6" s="911"/>
      <c r="C6" s="911"/>
      <c r="D6" s="911"/>
      <c r="E6" s="911"/>
      <c r="F6" s="911"/>
      <c r="G6" s="834"/>
      <c r="H6" s="24" t="s">
        <v>7</v>
      </c>
      <c r="I6" s="834"/>
      <c r="J6" s="24" t="s">
        <v>7</v>
      </c>
      <c r="K6" s="812"/>
      <c r="L6" s="26" t="s">
        <v>7</v>
      </c>
      <c r="M6" s="15"/>
    </row>
    <row r="7" spans="1:13" ht="3" customHeight="1" x14ac:dyDescent="0.4">
      <c r="A7" s="502"/>
      <c r="B7" s="502"/>
      <c r="C7" s="502"/>
      <c r="D7" s="502"/>
      <c r="E7" s="502"/>
      <c r="F7" s="502"/>
      <c r="G7" s="504"/>
      <c r="H7" s="505"/>
      <c r="I7" s="504"/>
      <c r="J7" s="505"/>
      <c r="K7" s="502"/>
      <c r="L7" s="504"/>
      <c r="M7" s="15"/>
    </row>
    <row r="8" spans="1:13" ht="18.75" customHeight="1" x14ac:dyDescent="0.4">
      <c r="A8" s="480"/>
      <c r="B8" s="912" t="s">
        <v>331</v>
      </c>
      <c r="C8" s="912"/>
      <c r="D8" s="912"/>
      <c r="E8" s="912"/>
      <c r="F8" s="52"/>
      <c r="G8" s="479">
        <f t="shared" ref="G8:L8" si="0">SUM(G9:G16)</f>
        <v>7810</v>
      </c>
      <c r="H8" s="506">
        <f t="shared" si="0"/>
        <v>100</v>
      </c>
      <c r="I8" s="479">
        <f t="shared" si="0"/>
        <v>4416</v>
      </c>
      <c r="J8" s="506">
        <f t="shared" si="0"/>
        <v>99.999999999999986</v>
      </c>
      <c r="K8" s="507">
        <f t="shared" si="0"/>
        <v>3394</v>
      </c>
      <c r="L8" s="508">
        <f t="shared" si="0"/>
        <v>100</v>
      </c>
      <c r="M8" s="15"/>
    </row>
    <row r="9" spans="1:13" ht="13.5" customHeight="1" x14ac:dyDescent="0.4">
      <c r="A9" s="480"/>
      <c r="B9" s="509">
        <v>1</v>
      </c>
      <c r="C9" s="510" t="s">
        <v>50</v>
      </c>
      <c r="D9" s="511">
        <v>4</v>
      </c>
      <c r="E9" s="512" t="s">
        <v>332</v>
      </c>
      <c r="F9" s="52"/>
      <c r="G9" s="479">
        <f t="shared" ref="G9:G16" si="1">SUM(I9,K9)</f>
        <v>3006</v>
      </c>
      <c r="H9" s="513">
        <f t="shared" ref="H9:H16" si="2">G9/$G$8*100</f>
        <v>38.489116517285531</v>
      </c>
      <c r="I9" s="479">
        <v>1472</v>
      </c>
      <c r="J9" s="506">
        <f t="shared" ref="J9:J16" si="3">I9/$I$8*100</f>
        <v>33.333333333333329</v>
      </c>
      <c r="K9" s="507">
        <v>1534</v>
      </c>
      <c r="L9" s="508">
        <f t="shared" ref="L9:L16" si="4">K9/$K$8*100</f>
        <v>45.197407189157332</v>
      </c>
      <c r="M9" s="15"/>
    </row>
    <row r="10" spans="1:13" ht="13.5" customHeight="1" x14ac:dyDescent="0.4">
      <c r="A10" s="480"/>
      <c r="B10" s="509">
        <v>5</v>
      </c>
      <c r="C10" s="510" t="s">
        <v>50</v>
      </c>
      <c r="D10" s="510">
        <v>9</v>
      </c>
      <c r="E10" s="512" t="s">
        <v>332</v>
      </c>
      <c r="F10" s="52"/>
      <c r="G10" s="479">
        <f t="shared" si="1"/>
        <v>1963</v>
      </c>
      <c r="H10" s="513">
        <f t="shared" si="2"/>
        <v>25.134443021766966</v>
      </c>
      <c r="I10" s="479">
        <v>1098</v>
      </c>
      <c r="J10" s="506">
        <f t="shared" si="3"/>
        <v>24.864130434782609</v>
      </c>
      <c r="K10" s="507">
        <v>865</v>
      </c>
      <c r="L10" s="508">
        <f t="shared" si="4"/>
        <v>25.48615203299941</v>
      </c>
      <c r="M10" s="15"/>
    </row>
    <row r="11" spans="1:13" ht="13.5" customHeight="1" x14ac:dyDescent="0.4">
      <c r="A11" s="480"/>
      <c r="B11" s="509">
        <v>10</v>
      </c>
      <c r="C11" s="510" t="s">
        <v>50</v>
      </c>
      <c r="D11" s="510">
        <v>19</v>
      </c>
      <c r="E11" s="512" t="s">
        <v>332</v>
      </c>
      <c r="F11" s="52"/>
      <c r="G11" s="479">
        <f t="shared" si="1"/>
        <v>1307</v>
      </c>
      <c r="H11" s="513">
        <f t="shared" si="2"/>
        <v>16.734955185659413</v>
      </c>
      <c r="I11" s="479">
        <v>755</v>
      </c>
      <c r="J11" s="506">
        <f t="shared" si="3"/>
        <v>17.096920289855071</v>
      </c>
      <c r="K11" s="507">
        <v>552</v>
      </c>
      <c r="L11" s="508">
        <f t="shared" si="4"/>
        <v>16.263995285798469</v>
      </c>
      <c r="M11" s="15"/>
    </row>
    <row r="12" spans="1:13" ht="13.5" customHeight="1" x14ac:dyDescent="0.4">
      <c r="A12" s="480"/>
      <c r="B12" s="509">
        <v>20</v>
      </c>
      <c r="C12" s="510" t="s">
        <v>50</v>
      </c>
      <c r="D12" s="510">
        <v>29</v>
      </c>
      <c r="E12" s="512" t="s">
        <v>332</v>
      </c>
      <c r="F12" s="52"/>
      <c r="G12" s="479">
        <f t="shared" si="1"/>
        <v>522</v>
      </c>
      <c r="H12" s="513">
        <f t="shared" si="2"/>
        <v>6.6837387964148522</v>
      </c>
      <c r="I12" s="479">
        <v>328</v>
      </c>
      <c r="J12" s="506">
        <f t="shared" si="3"/>
        <v>7.4275362318840576</v>
      </c>
      <c r="K12" s="507">
        <v>194</v>
      </c>
      <c r="L12" s="508">
        <f t="shared" si="4"/>
        <v>5.7159693576900414</v>
      </c>
      <c r="M12" s="15"/>
    </row>
    <row r="13" spans="1:13" ht="13.5" customHeight="1" x14ac:dyDescent="0.4">
      <c r="A13" s="480"/>
      <c r="B13" s="509">
        <v>30</v>
      </c>
      <c r="C13" s="510" t="s">
        <v>50</v>
      </c>
      <c r="D13" s="510">
        <v>49</v>
      </c>
      <c r="E13" s="512" t="s">
        <v>332</v>
      </c>
      <c r="F13" s="52"/>
      <c r="G13" s="479">
        <f t="shared" si="1"/>
        <v>373</v>
      </c>
      <c r="H13" s="513">
        <f t="shared" si="2"/>
        <v>4.7759282970550574</v>
      </c>
      <c r="I13" s="479">
        <v>274</v>
      </c>
      <c r="J13" s="506">
        <f t="shared" si="3"/>
        <v>6.2047101449275361</v>
      </c>
      <c r="K13" s="507">
        <v>99</v>
      </c>
      <c r="L13" s="508">
        <f t="shared" si="4"/>
        <v>2.9169121979964645</v>
      </c>
      <c r="M13" s="15"/>
    </row>
    <row r="14" spans="1:13" ht="13.5" customHeight="1" x14ac:dyDescent="0.4">
      <c r="A14" s="480"/>
      <c r="B14" s="509">
        <v>50</v>
      </c>
      <c r="C14" s="510" t="s">
        <v>50</v>
      </c>
      <c r="D14" s="510">
        <v>99</v>
      </c>
      <c r="E14" s="512" t="s">
        <v>332</v>
      </c>
      <c r="F14" s="52"/>
      <c r="G14" s="479">
        <f t="shared" si="1"/>
        <v>303</v>
      </c>
      <c r="H14" s="513">
        <f t="shared" si="2"/>
        <v>3.8796414852752883</v>
      </c>
      <c r="I14" s="479">
        <v>238</v>
      </c>
      <c r="J14" s="506">
        <f t="shared" si="3"/>
        <v>5.3894927536231885</v>
      </c>
      <c r="K14" s="507">
        <v>65</v>
      </c>
      <c r="L14" s="508">
        <f t="shared" si="4"/>
        <v>1.915144372421921</v>
      </c>
      <c r="M14" s="15"/>
    </row>
    <row r="15" spans="1:13" ht="13.5" customHeight="1" x14ac:dyDescent="0.4">
      <c r="A15" s="480"/>
      <c r="B15" s="480">
        <v>100</v>
      </c>
      <c r="C15" s="480" t="s">
        <v>332</v>
      </c>
      <c r="D15" s="480" t="s">
        <v>333</v>
      </c>
      <c r="E15" s="514" t="s">
        <v>334</v>
      </c>
      <c r="F15" s="52"/>
      <c r="G15" s="479">
        <f t="shared" si="1"/>
        <v>267</v>
      </c>
      <c r="H15" s="513">
        <f t="shared" si="2"/>
        <v>3.4186939820742639</v>
      </c>
      <c r="I15" s="479">
        <v>223</v>
      </c>
      <c r="J15" s="506">
        <f t="shared" si="3"/>
        <v>5.04981884057971</v>
      </c>
      <c r="K15" s="507">
        <v>44</v>
      </c>
      <c r="L15" s="508">
        <f t="shared" si="4"/>
        <v>1.296405421331762</v>
      </c>
      <c r="M15" s="15"/>
    </row>
    <row r="16" spans="1:13" ht="12" x14ac:dyDescent="0.4">
      <c r="A16" s="515"/>
      <c r="B16" s="514" t="s">
        <v>335</v>
      </c>
      <c r="C16" s="515"/>
      <c r="D16" s="515"/>
      <c r="E16" s="515"/>
      <c r="F16" s="515"/>
      <c r="G16" s="479">
        <f t="shared" si="1"/>
        <v>69</v>
      </c>
      <c r="H16" s="513">
        <f t="shared" si="2"/>
        <v>0.88348271446862991</v>
      </c>
      <c r="I16" s="479">
        <v>28</v>
      </c>
      <c r="J16" s="506">
        <f t="shared" si="3"/>
        <v>0.63405797101449279</v>
      </c>
      <c r="K16" s="507">
        <v>41</v>
      </c>
      <c r="L16" s="508">
        <f t="shared" si="4"/>
        <v>1.2080141426045963</v>
      </c>
      <c r="M16" s="15"/>
    </row>
    <row r="17" spans="1:13" ht="3" customHeight="1" thickBot="1" x14ac:dyDescent="0.45">
      <c r="A17" s="516"/>
      <c r="B17" s="516"/>
      <c r="C17" s="516"/>
      <c r="D17" s="516"/>
      <c r="E17" s="516"/>
      <c r="F17" s="516"/>
      <c r="G17" s="517"/>
      <c r="H17" s="517"/>
      <c r="I17" s="517"/>
      <c r="J17" s="517"/>
      <c r="K17" s="517"/>
      <c r="L17" s="516"/>
      <c r="M17" s="15"/>
    </row>
    <row r="18" spans="1:13" ht="10.5" customHeight="1" x14ac:dyDescent="0.4">
      <c r="A18" s="9" t="s">
        <v>336</v>
      </c>
      <c r="B18" s="518"/>
      <c r="C18" s="518"/>
      <c r="D18" s="518"/>
      <c r="E18" s="518"/>
      <c r="F18" s="518"/>
      <c r="G18" s="518"/>
      <c r="H18" s="518"/>
      <c r="I18" s="518"/>
      <c r="J18" s="518"/>
      <c r="K18" s="519" t="s">
        <v>337</v>
      </c>
      <c r="L18" s="518"/>
      <c r="M18" s="15"/>
    </row>
  </sheetData>
  <mergeCells count="5">
    <mergeCell ref="A5:F6"/>
    <mergeCell ref="G5:G6"/>
    <mergeCell ref="I5:I6"/>
    <mergeCell ref="K5:K6"/>
    <mergeCell ref="B8:E8"/>
  </mergeCells>
  <phoneticPr fontId="23"/>
  <pageMargins left="0.62992125984251968" right="0.59055118110236227" top="0.47244094488188981"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P36"/>
  <sheetViews>
    <sheetView showGridLines="0" zoomScaleNormal="100" zoomScaleSheetLayoutView="130" workbookViewId="0">
      <selection activeCell="N41" sqref="N41"/>
    </sheetView>
  </sheetViews>
  <sheetFormatPr defaultColWidth="6.125" defaultRowHeight="10.5" x14ac:dyDescent="0.4"/>
  <cols>
    <col min="1" max="1" width="1.125" style="63" customWidth="1"/>
    <col min="2" max="2" width="14.625" style="544" customWidth="1"/>
    <col min="3" max="3" width="1.125" style="63" customWidth="1"/>
    <col min="4" max="4" width="7.625" style="63" customWidth="1"/>
    <col min="5" max="12" width="5.5" style="63" customWidth="1"/>
    <col min="13" max="13" width="9.625" style="63" customWidth="1"/>
    <col min="14" max="14" width="10.625" style="63" customWidth="1"/>
    <col min="15" max="16384" width="6.125" style="63"/>
  </cols>
  <sheetData>
    <row r="1" spans="1:16" ht="12" x14ac:dyDescent="0.4">
      <c r="A1" s="520" t="s">
        <v>338</v>
      </c>
      <c r="B1" s="521"/>
      <c r="C1" s="522"/>
      <c r="D1" s="522"/>
      <c r="E1" s="522"/>
      <c r="F1" s="522"/>
      <c r="G1" s="522"/>
      <c r="H1" s="522"/>
      <c r="I1" s="522"/>
      <c r="J1" s="522"/>
      <c r="K1" s="522"/>
      <c r="L1" s="522"/>
      <c r="M1" s="522"/>
      <c r="N1" s="3"/>
      <c r="O1" s="3"/>
    </row>
    <row r="2" spans="1:16" ht="12" x14ac:dyDescent="0.4">
      <c r="A2" s="523"/>
      <c r="B2" s="521"/>
      <c r="C2" s="522"/>
      <c r="D2" s="522"/>
      <c r="E2" s="522"/>
      <c r="F2" s="522"/>
      <c r="G2" s="522"/>
      <c r="H2" s="522"/>
      <c r="I2" s="522"/>
      <c r="J2" s="522"/>
      <c r="K2" s="522"/>
      <c r="L2" s="522"/>
      <c r="M2" s="522"/>
      <c r="N2" s="3"/>
      <c r="O2" s="3"/>
    </row>
    <row r="3" spans="1:16" s="15" customFormat="1" ht="11.1" customHeight="1" x14ac:dyDescent="0.4">
      <c r="A3" s="502"/>
      <c r="B3" s="503"/>
      <c r="C3" s="503"/>
      <c r="D3" s="503"/>
      <c r="E3" s="503"/>
      <c r="F3" s="502"/>
      <c r="G3" s="502"/>
      <c r="H3" s="502"/>
      <c r="I3" s="502"/>
      <c r="J3" s="177"/>
      <c r="K3" s="27"/>
      <c r="L3" s="27"/>
      <c r="M3" s="27"/>
      <c r="N3" s="524" t="s">
        <v>61</v>
      </c>
      <c r="O3" s="10"/>
    </row>
    <row r="4" spans="1:16" s="15" customFormat="1" ht="2.1" customHeight="1" thickBot="1" x14ac:dyDescent="0.45">
      <c r="A4" s="502"/>
      <c r="B4" s="503"/>
      <c r="C4" s="503"/>
      <c r="D4" s="503"/>
      <c r="E4" s="503"/>
      <c r="F4" s="502"/>
      <c r="G4" s="502"/>
      <c r="H4" s="502"/>
      <c r="I4" s="502"/>
      <c r="J4" s="177"/>
      <c r="K4" s="27"/>
      <c r="L4" s="27"/>
      <c r="M4" s="27"/>
      <c r="N4" s="177"/>
      <c r="O4" s="10"/>
    </row>
    <row r="5" spans="1:16" s="5" customFormat="1" ht="18.75" customHeight="1" x14ac:dyDescent="0.4">
      <c r="A5" s="111"/>
      <c r="B5" s="792" t="s">
        <v>339</v>
      </c>
      <c r="C5" s="111"/>
      <c r="D5" s="913" t="s">
        <v>340</v>
      </c>
      <c r="E5" s="914"/>
      <c r="F5" s="914"/>
      <c r="G5" s="914"/>
      <c r="H5" s="914"/>
      <c r="I5" s="914"/>
      <c r="J5" s="914"/>
      <c r="K5" s="914"/>
      <c r="L5" s="915"/>
      <c r="M5" s="111"/>
      <c r="N5" s="112"/>
      <c r="O5" s="2"/>
    </row>
    <row r="6" spans="1:16" s="5" customFormat="1" x14ac:dyDescent="0.4">
      <c r="A6" s="27"/>
      <c r="B6" s="804"/>
      <c r="C6" s="27"/>
      <c r="D6" s="525"/>
      <c r="E6" s="916" t="s">
        <v>341</v>
      </c>
      <c r="F6" s="917"/>
      <c r="G6" s="917"/>
      <c r="H6" s="917"/>
      <c r="I6" s="917"/>
      <c r="J6" s="917"/>
      <c r="K6" s="917"/>
      <c r="L6" s="918"/>
      <c r="M6" s="27" t="s">
        <v>73</v>
      </c>
      <c r="N6" s="31" t="s">
        <v>342</v>
      </c>
      <c r="O6" s="2"/>
    </row>
    <row r="7" spans="1:16" s="5" customFormat="1" x14ac:dyDescent="0.4">
      <c r="A7" s="27"/>
      <c r="B7" s="804"/>
      <c r="C7" s="27"/>
      <c r="D7" s="526" t="s">
        <v>70</v>
      </c>
      <c r="E7" s="527" t="s">
        <v>343</v>
      </c>
      <c r="F7" s="527" t="s">
        <v>344</v>
      </c>
      <c r="G7" s="527" t="s">
        <v>345</v>
      </c>
      <c r="H7" s="527" t="s">
        <v>346</v>
      </c>
      <c r="I7" s="527" t="s">
        <v>347</v>
      </c>
      <c r="J7" s="527" t="s">
        <v>348</v>
      </c>
      <c r="K7" s="526" t="s">
        <v>349</v>
      </c>
      <c r="L7" s="528" t="s">
        <v>350</v>
      </c>
      <c r="M7" s="480" t="s">
        <v>351</v>
      </c>
      <c r="N7" s="529" t="s">
        <v>352</v>
      </c>
      <c r="O7" s="2"/>
    </row>
    <row r="8" spans="1:16" s="5" customFormat="1" x14ac:dyDescent="0.4">
      <c r="A8" s="201"/>
      <c r="B8" s="812"/>
      <c r="C8" s="201"/>
      <c r="D8" s="530"/>
      <c r="E8" s="531" t="s">
        <v>353</v>
      </c>
      <c r="F8" s="531" t="s">
        <v>354</v>
      </c>
      <c r="G8" s="531" t="s">
        <v>355</v>
      </c>
      <c r="H8" s="531" t="s">
        <v>356</v>
      </c>
      <c r="I8" s="531" t="s">
        <v>357</v>
      </c>
      <c r="J8" s="531" t="s">
        <v>358</v>
      </c>
      <c r="K8" s="531" t="s">
        <v>139</v>
      </c>
      <c r="L8" s="532" t="s">
        <v>359</v>
      </c>
      <c r="M8" s="488"/>
      <c r="N8" s="533"/>
      <c r="O8" s="2"/>
    </row>
    <row r="9" spans="1:16" s="5" customFormat="1" ht="3" customHeight="1" x14ac:dyDescent="0.4">
      <c r="A9" s="27"/>
      <c r="B9" s="117"/>
      <c r="C9" s="27"/>
      <c r="D9" s="526"/>
      <c r="E9" s="526"/>
      <c r="F9" s="526"/>
      <c r="G9" s="526"/>
      <c r="H9" s="526"/>
      <c r="I9" s="526"/>
      <c r="J9" s="526"/>
      <c r="K9" s="526"/>
      <c r="L9" s="526"/>
      <c r="M9" s="480"/>
      <c r="N9" s="529"/>
      <c r="O9" s="2"/>
    </row>
    <row r="10" spans="1:16" s="5" customFormat="1" ht="11.25" customHeight="1" x14ac:dyDescent="0.4">
      <c r="A10" s="62"/>
      <c r="B10" s="202" t="s">
        <v>74</v>
      </c>
      <c r="C10" s="62"/>
      <c r="D10" s="534">
        <f>SUM(E10:L10)</f>
        <v>4416</v>
      </c>
      <c r="E10" s="534">
        <v>1472</v>
      </c>
      <c r="F10" s="534">
        <v>1098</v>
      </c>
      <c r="G10" s="534">
        <v>755</v>
      </c>
      <c r="H10" s="534">
        <v>328</v>
      </c>
      <c r="I10" s="534">
        <v>274</v>
      </c>
      <c r="J10" s="534">
        <v>238</v>
      </c>
      <c r="K10" s="534">
        <v>223</v>
      </c>
      <c r="L10" s="534">
        <v>28</v>
      </c>
      <c r="M10" s="535">
        <v>147429</v>
      </c>
      <c r="N10" s="479">
        <f>SUM(N12:N31)</f>
        <v>45948083</v>
      </c>
      <c r="O10" s="2"/>
    </row>
    <row r="11" spans="1:16" s="5" customFormat="1" ht="6.75" customHeight="1" x14ac:dyDescent="0.4">
      <c r="A11" s="62"/>
      <c r="B11" s="202"/>
      <c r="C11" s="62"/>
      <c r="D11" s="534"/>
      <c r="E11" s="534"/>
      <c r="F11" s="534"/>
      <c r="G11" s="534"/>
      <c r="H11" s="534"/>
      <c r="I11" s="534"/>
      <c r="J11" s="534"/>
      <c r="K11" s="534"/>
      <c r="L11" s="534"/>
      <c r="M11" s="535"/>
      <c r="N11" s="479"/>
      <c r="O11" s="2"/>
    </row>
    <row r="12" spans="1:16" s="5" customFormat="1" ht="11.25" customHeight="1" x14ac:dyDescent="0.4">
      <c r="A12" s="62"/>
      <c r="B12" s="202" t="s">
        <v>360</v>
      </c>
      <c r="C12" s="62"/>
      <c r="D12" s="534">
        <f t="shared" ref="D12:D31" si="0">SUM(E12:L12)</f>
        <v>25</v>
      </c>
      <c r="E12" s="534">
        <v>7</v>
      </c>
      <c r="F12" s="534">
        <v>3</v>
      </c>
      <c r="G12" s="534">
        <v>4</v>
      </c>
      <c r="H12" s="534">
        <v>2</v>
      </c>
      <c r="I12" s="534">
        <v>3</v>
      </c>
      <c r="J12" s="534">
        <v>1</v>
      </c>
      <c r="K12" s="534">
        <v>5</v>
      </c>
      <c r="L12" s="534" t="s">
        <v>361</v>
      </c>
      <c r="M12" s="535">
        <v>16900</v>
      </c>
      <c r="N12" s="479">
        <v>18439148</v>
      </c>
      <c r="O12" s="2"/>
      <c r="P12" s="536"/>
    </row>
    <row r="13" spans="1:16" s="5" customFormat="1" ht="11.25" customHeight="1" x14ac:dyDescent="0.4">
      <c r="A13" s="62"/>
      <c r="B13" s="202" t="s">
        <v>362</v>
      </c>
      <c r="C13" s="62"/>
      <c r="D13" s="534">
        <f t="shared" si="0"/>
        <v>76</v>
      </c>
      <c r="E13" s="534">
        <v>27</v>
      </c>
      <c r="F13" s="534">
        <v>20</v>
      </c>
      <c r="G13" s="534">
        <v>13</v>
      </c>
      <c r="H13" s="534">
        <v>7</v>
      </c>
      <c r="I13" s="534">
        <v>5</v>
      </c>
      <c r="J13" s="534">
        <v>2</v>
      </c>
      <c r="K13" s="534">
        <v>2</v>
      </c>
      <c r="L13" s="534" t="s">
        <v>361</v>
      </c>
      <c r="M13" s="535">
        <v>1203</v>
      </c>
      <c r="N13" s="479">
        <v>56762</v>
      </c>
      <c r="O13" s="2"/>
    </row>
    <row r="14" spans="1:16" s="5" customFormat="1" ht="11.25" customHeight="1" x14ac:dyDescent="0.4">
      <c r="A14" s="62"/>
      <c r="B14" s="202" t="s">
        <v>363</v>
      </c>
      <c r="C14" s="62"/>
      <c r="D14" s="534">
        <f t="shared" si="0"/>
        <v>130</v>
      </c>
      <c r="E14" s="534">
        <v>51</v>
      </c>
      <c r="F14" s="534">
        <v>30</v>
      </c>
      <c r="G14" s="534">
        <v>19</v>
      </c>
      <c r="H14" s="534">
        <v>8</v>
      </c>
      <c r="I14" s="534">
        <v>7</v>
      </c>
      <c r="J14" s="534">
        <v>7</v>
      </c>
      <c r="K14" s="534">
        <v>6</v>
      </c>
      <c r="L14" s="534">
        <v>2</v>
      </c>
      <c r="M14" s="535">
        <v>4856</v>
      </c>
      <c r="N14" s="479">
        <v>178376</v>
      </c>
      <c r="O14" s="2"/>
    </row>
    <row r="15" spans="1:16" s="5" customFormat="1" ht="11.25" customHeight="1" x14ac:dyDescent="0.4">
      <c r="A15" s="62"/>
      <c r="B15" s="202" t="s">
        <v>364</v>
      </c>
      <c r="C15" s="62"/>
      <c r="D15" s="534">
        <f t="shared" si="0"/>
        <v>130</v>
      </c>
      <c r="E15" s="534">
        <v>48</v>
      </c>
      <c r="F15" s="534">
        <v>35</v>
      </c>
      <c r="G15" s="534">
        <v>24</v>
      </c>
      <c r="H15" s="534">
        <v>6</v>
      </c>
      <c r="I15" s="534">
        <v>5</v>
      </c>
      <c r="J15" s="534">
        <v>6</v>
      </c>
      <c r="K15" s="534">
        <v>6</v>
      </c>
      <c r="L15" s="534" t="s">
        <v>361</v>
      </c>
      <c r="M15" s="535">
        <v>3888</v>
      </c>
      <c r="N15" s="479">
        <v>219787</v>
      </c>
      <c r="O15" s="2"/>
    </row>
    <row r="16" spans="1:16" s="5" customFormat="1" ht="11.25" customHeight="1" x14ac:dyDescent="0.4">
      <c r="A16" s="62"/>
      <c r="B16" s="202" t="s">
        <v>365</v>
      </c>
      <c r="C16" s="62"/>
      <c r="D16" s="534">
        <f t="shared" si="0"/>
        <v>111</v>
      </c>
      <c r="E16" s="534">
        <v>55</v>
      </c>
      <c r="F16" s="534">
        <v>30</v>
      </c>
      <c r="G16" s="534">
        <v>11</v>
      </c>
      <c r="H16" s="534">
        <v>3</v>
      </c>
      <c r="I16" s="534">
        <v>5</v>
      </c>
      <c r="J16" s="534">
        <v>4</v>
      </c>
      <c r="K16" s="534">
        <v>3</v>
      </c>
      <c r="L16" s="534" t="s">
        <v>361</v>
      </c>
      <c r="M16" s="535">
        <v>1572</v>
      </c>
      <c r="N16" s="479">
        <v>1199660</v>
      </c>
      <c r="O16" s="2"/>
    </row>
    <row r="17" spans="1:15" s="5" customFormat="1" ht="11.25" customHeight="1" x14ac:dyDescent="0.4">
      <c r="A17" s="62"/>
      <c r="B17" s="202" t="s">
        <v>366</v>
      </c>
      <c r="C17" s="62"/>
      <c r="D17" s="534">
        <f t="shared" si="0"/>
        <v>298</v>
      </c>
      <c r="E17" s="534">
        <v>119</v>
      </c>
      <c r="F17" s="534">
        <v>69</v>
      </c>
      <c r="G17" s="534">
        <v>43</v>
      </c>
      <c r="H17" s="534">
        <v>23</v>
      </c>
      <c r="I17" s="534">
        <v>8</v>
      </c>
      <c r="J17" s="534">
        <v>20</v>
      </c>
      <c r="K17" s="534">
        <v>13</v>
      </c>
      <c r="L17" s="534">
        <v>3</v>
      </c>
      <c r="M17" s="535">
        <v>6068</v>
      </c>
      <c r="N17" s="479">
        <v>813461</v>
      </c>
      <c r="O17" s="2"/>
    </row>
    <row r="18" spans="1:15" s="5" customFormat="1" ht="11.25" customHeight="1" x14ac:dyDescent="0.4">
      <c r="A18" s="62"/>
      <c r="B18" s="202" t="s">
        <v>367</v>
      </c>
      <c r="C18" s="62"/>
      <c r="D18" s="534">
        <f t="shared" si="0"/>
        <v>174</v>
      </c>
      <c r="E18" s="534">
        <v>44</v>
      </c>
      <c r="F18" s="534">
        <v>46</v>
      </c>
      <c r="G18" s="534">
        <v>32</v>
      </c>
      <c r="H18" s="534">
        <v>20</v>
      </c>
      <c r="I18" s="534">
        <v>14</v>
      </c>
      <c r="J18" s="534">
        <v>6</v>
      </c>
      <c r="K18" s="534">
        <v>10</v>
      </c>
      <c r="L18" s="534">
        <v>2</v>
      </c>
      <c r="M18" s="535">
        <v>5164</v>
      </c>
      <c r="N18" s="479">
        <v>740849</v>
      </c>
      <c r="O18" s="2"/>
    </row>
    <row r="19" spans="1:15" s="5" customFormat="1" ht="11.25" customHeight="1" x14ac:dyDescent="0.4">
      <c r="A19" s="62"/>
      <c r="B19" s="202" t="s">
        <v>368</v>
      </c>
      <c r="C19" s="62"/>
      <c r="D19" s="534">
        <f t="shared" si="0"/>
        <v>482</v>
      </c>
      <c r="E19" s="534">
        <v>157</v>
      </c>
      <c r="F19" s="534">
        <v>123</v>
      </c>
      <c r="G19" s="534">
        <v>82</v>
      </c>
      <c r="H19" s="534">
        <v>35</v>
      </c>
      <c r="I19" s="534">
        <v>29</v>
      </c>
      <c r="J19" s="534">
        <v>24</v>
      </c>
      <c r="K19" s="534">
        <v>28</v>
      </c>
      <c r="L19" s="534">
        <v>4</v>
      </c>
      <c r="M19" s="535">
        <v>13496</v>
      </c>
      <c r="N19" s="479">
        <v>3054353</v>
      </c>
      <c r="O19" s="2"/>
    </row>
    <row r="20" spans="1:15" s="5" customFormat="1" ht="11.25" customHeight="1" x14ac:dyDescent="0.4">
      <c r="A20" s="62"/>
      <c r="B20" s="202" t="s">
        <v>369</v>
      </c>
      <c r="C20" s="62"/>
      <c r="D20" s="534">
        <f t="shared" si="0"/>
        <v>91</v>
      </c>
      <c r="E20" s="534">
        <v>17</v>
      </c>
      <c r="F20" s="534">
        <v>32</v>
      </c>
      <c r="G20" s="534">
        <v>17</v>
      </c>
      <c r="H20" s="534">
        <v>4</v>
      </c>
      <c r="I20" s="534">
        <v>7</v>
      </c>
      <c r="J20" s="534">
        <v>4</v>
      </c>
      <c r="K20" s="534">
        <v>9</v>
      </c>
      <c r="L20" s="534">
        <v>1</v>
      </c>
      <c r="M20" s="535">
        <v>6695</v>
      </c>
      <c r="N20" s="479">
        <v>5784998</v>
      </c>
      <c r="O20" s="2"/>
    </row>
    <row r="21" spans="1:15" s="5" customFormat="1" ht="11.25" customHeight="1" x14ac:dyDescent="0.4">
      <c r="A21" s="62"/>
      <c r="B21" s="202" t="s">
        <v>370</v>
      </c>
      <c r="C21" s="62"/>
      <c r="D21" s="534">
        <f t="shared" si="0"/>
        <v>131</v>
      </c>
      <c r="E21" s="534">
        <v>39</v>
      </c>
      <c r="F21" s="534">
        <v>29</v>
      </c>
      <c r="G21" s="534">
        <v>25</v>
      </c>
      <c r="H21" s="534">
        <v>9</v>
      </c>
      <c r="I21" s="534">
        <v>8</v>
      </c>
      <c r="J21" s="534">
        <v>10</v>
      </c>
      <c r="K21" s="534">
        <v>10</v>
      </c>
      <c r="L21" s="534">
        <v>1</v>
      </c>
      <c r="M21" s="535">
        <v>5888</v>
      </c>
      <c r="N21" s="479">
        <v>3104411</v>
      </c>
      <c r="O21" s="2"/>
    </row>
    <row r="22" spans="1:15" s="5" customFormat="1" ht="11.25" customHeight="1" x14ac:dyDescent="0.4">
      <c r="A22" s="62"/>
      <c r="B22" s="202" t="s">
        <v>371</v>
      </c>
      <c r="C22" s="62"/>
      <c r="D22" s="534">
        <f t="shared" si="0"/>
        <v>106</v>
      </c>
      <c r="E22" s="534">
        <v>32</v>
      </c>
      <c r="F22" s="534">
        <v>28</v>
      </c>
      <c r="G22" s="534">
        <v>15</v>
      </c>
      <c r="H22" s="534">
        <v>7</v>
      </c>
      <c r="I22" s="534">
        <v>12</v>
      </c>
      <c r="J22" s="534">
        <v>3</v>
      </c>
      <c r="K22" s="534">
        <v>8</v>
      </c>
      <c r="L22" s="534">
        <v>1</v>
      </c>
      <c r="M22" s="535">
        <v>2925</v>
      </c>
      <c r="N22" s="479">
        <v>1618615</v>
      </c>
      <c r="O22" s="2"/>
    </row>
    <row r="23" spans="1:15" s="5" customFormat="1" ht="11.25" customHeight="1" x14ac:dyDescent="0.4">
      <c r="A23" s="62"/>
      <c r="B23" s="202" t="s">
        <v>372</v>
      </c>
      <c r="C23" s="62"/>
      <c r="D23" s="534">
        <f t="shared" si="0"/>
        <v>37</v>
      </c>
      <c r="E23" s="534">
        <v>11</v>
      </c>
      <c r="F23" s="534">
        <v>19</v>
      </c>
      <c r="G23" s="534">
        <v>4</v>
      </c>
      <c r="H23" s="534">
        <v>2</v>
      </c>
      <c r="I23" s="537" t="s">
        <v>373</v>
      </c>
      <c r="J23" s="534">
        <v>1</v>
      </c>
      <c r="K23" s="537" t="s">
        <v>373</v>
      </c>
      <c r="L23" s="537" t="s">
        <v>361</v>
      </c>
      <c r="M23" s="535">
        <v>326</v>
      </c>
      <c r="N23" s="479">
        <v>58543</v>
      </c>
      <c r="O23" s="2"/>
    </row>
    <row r="24" spans="1:15" s="5" customFormat="1" ht="11.25" customHeight="1" x14ac:dyDescent="0.4">
      <c r="A24" s="62"/>
      <c r="B24" s="202" t="s">
        <v>374</v>
      </c>
      <c r="C24" s="62"/>
      <c r="D24" s="534">
        <f t="shared" si="0"/>
        <v>430</v>
      </c>
      <c r="E24" s="534">
        <v>138</v>
      </c>
      <c r="F24" s="534">
        <v>103</v>
      </c>
      <c r="G24" s="534">
        <v>81</v>
      </c>
      <c r="H24" s="534">
        <v>35</v>
      </c>
      <c r="I24" s="534">
        <v>31</v>
      </c>
      <c r="J24" s="534">
        <v>17</v>
      </c>
      <c r="K24" s="534">
        <v>25</v>
      </c>
      <c r="L24" s="534" t="s">
        <v>361</v>
      </c>
      <c r="M24" s="535">
        <v>11192</v>
      </c>
      <c r="N24" s="479">
        <v>1535290</v>
      </c>
      <c r="O24" s="2"/>
    </row>
    <row r="25" spans="1:15" s="5" customFormat="1" ht="11.25" customHeight="1" x14ac:dyDescent="0.4">
      <c r="A25" s="62"/>
      <c r="B25" s="202" t="s">
        <v>375</v>
      </c>
      <c r="C25" s="62"/>
      <c r="D25" s="534">
        <f t="shared" si="0"/>
        <v>55</v>
      </c>
      <c r="E25" s="534">
        <v>18</v>
      </c>
      <c r="F25" s="534">
        <v>13</v>
      </c>
      <c r="G25" s="534">
        <v>7</v>
      </c>
      <c r="H25" s="534">
        <v>6</v>
      </c>
      <c r="I25" s="534">
        <v>5</v>
      </c>
      <c r="J25" s="534">
        <v>4</v>
      </c>
      <c r="K25" s="534">
        <v>2</v>
      </c>
      <c r="L25" s="534" t="s">
        <v>361</v>
      </c>
      <c r="M25" s="535">
        <v>1131</v>
      </c>
      <c r="N25" s="479">
        <v>166825</v>
      </c>
      <c r="O25" s="2"/>
    </row>
    <row r="26" spans="1:15" s="5" customFormat="1" ht="11.25" customHeight="1" x14ac:dyDescent="0.4">
      <c r="A26" s="62"/>
      <c r="B26" s="202" t="s">
        <v>376</v>
      </c>
      <c r="C26" s="62"/>
      <c r="D26" s="534">
        <f t="shared" si="0"/>
        <v>662</v>
      </c>
      <c r="E26" s="534">
        <v>214</v>
      </c>
      <c r="F26" s="534">
        <v>152</v>
      </c>
      <c r="G26" s="534">
        <v>109</v>
      </c>
      <c r="H26" s="534">
        <v>61</v>
      </c>
      <c r="I26" s="534">
        <v>40</v>
      </c>
      <c r="J26" s="534">
        <v>47</v>
      </c>
      <c r="K26" s="534">
        <v>37</v>
      </c>
      <c r="L26" s="534">
        <v>2</v>
      </c>
      <c r="M26" s="535">
        <v>26181</v>
      </c>
      <c r="N26" s="479">
        <v>4378987</v>
      </c>
      <c r="O26" s="2"/>
    </row>
    <row r="27" spans="1:15" s="5" customFormat="1" ht="11.25" customHeight="1" x14ac:dyDescent="0.4">
      <c r="A27" s="62"/>
      <c r="B27" s="202" t="s">
        <v>377</v>
      </c>
      <c r="C27" s="62"/>
      <c r="D27" s="534">
        <f t="shared" si="0"/>
        <v>265</v>
      </c>
      <c r="E27" s="534">
        <v>82</v>
      </c>
      <c r="F27" s="534">
        <v>51</v>
      </c>
      <c r="G27" s="534">
        <v>59</v>
      </c>
      <c r="H27" s="534">
        <v>30</v>
      </c>
      <c r="I27" s="534">
        <v>21</v>
      </c>
      <c r="J27" s="534">
        <v>16</v>
      </c>
      <c r="K27" s="534">
        <v>6</v>
      </c>
      <c r="L27" s="534" t="s">
        <v>361</v>
      </c>
      <c r="M27" s="535">
        <v>5256</v>
      </c>
      <c r="N27" s="479">
        <v>568027</v>
      </c>
      <c r="O27" s="2"/>
    </row>
    <row r="28" spans="1:15" s="5" customFormat="1" ht="11.25" customHeight="1" x14ac:dyDescent="0.4">
      <c r="A28" s="62"/>
      <c r="B28" s="202" t="s">
        <v>378</v>
      </c>
      <c r="C28" s="62"/>
      <c r="D28" s="534">
        <f t="shared" si="0"/>
        <v>125</v>
      </c>
      <c r="E28" s="534">
        <v>41</v>
      </c>
      <c r="F28" s="534">
        <v>32</v>
      </c>
      <c r="G28" s="534">
        <v>22</v>
      </c>
      <c r="H28" s="534">
        <v>9</v>
      </c>
      <c r="I28" s="534">
        <v>8</v>
      </c>
      <c r="J28" s="534">
        <v>11</v>
      </c>
      <c r="K28" s="534">
        <v>2</v>
      </c>
      <c r="L28" s="534" t="s">
        <v>361</v>
      </c>
      <c r="M28" s="535">
        <v>2118</v>
      </c>
      <c r="N28" s="479">
        <v>138106</v>
      </c>
      <c r="O28" s="2"/>
    </row>
    <row r="29" spans="1:15" s="5" customFormat="1" ht="11.25" customHeight="1" x14ac:dyDescent="0.4">
      <c r="A29" s="62"/>
      <c r="B29" s="202" t="s">
        <v>379</v>
      </c>
      <c r="C29" s="62"/>
      <c r="D29" s="534">
        <f t="shared" si="0"/>
        <v>221</v>
      </c>
      <c r="E29" s="534">
        <v>55</v>
      </c>
      <c r="F29" s="534">
        <v>48</v>
      </c>
      <c r="G29" s="534">
        <v>46</v>
      </c>
      <c r="H29" s="534">
        <v>12</v>
      </c>
      <c r="I29" s="534">
        <v>18</v>
      </c>
      <c r="J29" s="534">
        <v>20</v>
      </c>
      <c r="K29" s="534">
        <v>19</v>
      </c>
      <c r="L29" s="534">
        <v>3</v>
      </c>
      <c r="M29" s="535">
        <v>11733</v>
      </c>
      <c r="N29" s="479">
        <v>737236</v>
      </c>
      <c r="O29" s="2"/>
    </row>
    <row r="30" spans="1:15" s="5" customFormat="1" ht="11.25" customHeight="1" x14ac:dyDescent="0.4">
      <c r="A30" s="62"/>
      <c r="B30" s="202" t="s">
        <v>380</v>
      </c>
      <c r="C30" s="62"/>
      <c r="D30" s="534">
        <f t="shared" si="0"/>
        <v>146</v>
      </c>
      <c r="E30" s="534">
        <v>42</v>
      </c>
      <c r="F30" s="534">
        <v>46</v>
      </c>
      <c r="G30" s="534">
        <v>27</v>
      </c>
      <c r="H30" s="534">
        <v>8</v>
      </c>
      <c r="I30" s="534">
        <v>7</v>
      </c>
      <c r="J30" s="534">
        <v>8</v>
      </c>
      <c r="K30" s="534">
        <v>8</v>
      </c>
      <c r="L30" s="534" t="s">
        <v>361</v>
      </c>
      <c r="M30" s="535">
        <v>5231</v>
      </c>
      <c r="N30" s="479">
        <v>703059</v>
      </c>
      <c r="O30" s="2"/>
    </row>
    <row r="31" spans="1:15" s="5" customFormat="1" ht="11.25" customHeight="1" x14ac:dyDescent="0.4">
      <c r="A31" s="27"/>
      <c r="B31" s="236" t="s">
        <v>381</v>
      </c>
      <c r="C31" s="27"/>
      <c r="D31" s="534">
        <f t="shared" si="0"/>
        <v>642</v>
      </c>
      <c r="E31" s="534">
        <v>244</v>
      </c>
      <c r="F31" s="534">
        <v>169</v>
      </c>
      <c r="G31" s="534">
        <v>106</v>
      </c>
      <c r="H31" s="534">
        <v>36</v>
      </c>
      <c r="I31" s="534">
        <v>39</v>
      </c>
      <c r="J31" s="534">
        <v>21</v>
      </c>
      <c r="K31" s="534">
        <v>20</v>
      </c>
      <c r="L31" s="534">
        <v>7</v>
      </c>
      <c r="M31" s="535">
        <v>13284</v>
      </c>
      <c r="N31" s="479">
        <v>2451590</v>
      </c>
      <c r="O31" s="2"/>
    </row>
    <row r="32" spans="1:15" s="5" customFormat="1" ht="3" customHeight="1" thickBot="1" x14ac:dyDescent="0.45">
      <c r="A32" s="36"/>
      <c r="B32" s="538"/>
      <c r="C32" s="36"/>
      <c r="D32" s="539"/>
      <c r="E32" s="539"/>
      <c r="F32" s="539"/>
      <c r="G32" s="539"/>
      <c r="H32" s="539"/>
      <c r="I32" s="539"/>
      <c r="J32" s="539"/>
      <c r="K32" s="539"/>
      <c r="L32" s="539"/>
      <c r="M32" s="540"/>
      <c r="N32" s="498"/>
      <c r="O32" s="2"/>
    </row>
    <row r="33" spans="1:15" s="5" customFormat="1" ht="2.1" customHeight="1" x14ac:dyDescent="0.4">
      <c r="A33" s="541"/>
      <c r="B33" s="541"/>
      <c r="C33" s="541"/>
      <c r="D33" s="501"/>
      <c r="E33" s="501"/>
      <c r="F33" s="501"/>
      <c r="G33" s="501"/>
      <c r="H33" s="501"/>
      <c r="I33" s="501"/>
      <c r="J33" s="501"/>
      <c r="K33" s="501"/>
      <c r="L33" s="501"/>
      <c r="M33" s="15"/>
      <c r="O33" s="2"/>
    </row>
    <row r="34" spans="1:15" s="5" customFormat="1" ht="12" x14ac:dyDescent="0.4">
      <c r="A34" s="542" t="s">
        <v>382</v>
      </c>
      <c r="B34" s="501"/>
      <c r="C34" s="541"/>
      <c r="D34" s="501"/>
      <c r="E34" s="542" t="s">
        <v>383</v>
      </c>
      <c r="F34" s="543"/>
      <c r="G34" s="543"/>
      <c r="H34" s="543"/>
      <c r="I34" s="543"/>
      <c r="O34" s="2"/>
    </row>
    <row r="35" spans="1:15" x14ac:dyDescent="0.4">
      <c r="A35" s="3"/>
      <c r="B35" s="154"/>
      <c r="C35" s="3"/>
      <c r="E35" s="542" t="s">
        <v>384</v>
      </c>
      <c r="J35" s="5"/>
      <c r="K35" s="5"/>
      <c r="L35" s="5"/>
      <c r="M35" s="5"/>
      <c r="O35" s="3"/>
    </row>
    <row r="36" spans="1:15" x14ac:dyDescent="0.4">
      <c r="A36" s="3"/>
      <c r="B36" s="154"/>
      <c r="C36" s="3"/>
      <c r="E36" s="542" t="s">
        <v>385</v>
      </c>
      <c r="O36" s="3"/>
    </row>
  </sheetData>
  <mergeCells count="3">
    <mergeCell ref="B5:B8"/>
    <mergeCell ref="D5:L5"/>
    <mergeCell ref="E6:L6"/>
  </mergeCells>
  <phoneticPr fontId="23"/>
  <pageMargins left="0.62992125984251968" right="0.59055118110236227" top="0.47244094488188981" bottom="0.39370078740157483" header="0.51181102362204722" footer="0.51181102362204722"/>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P21"/>
  <sheetViews>
    <sheetView showGridLines="0" zoomScaleNormal="100" workbookViewId="0">
      <selection activeCell="O23" sqref="O23"/>
    </sheetView>
  </sheetViews>
  <sheetFormatPr defaultColWidth="6.125" defaultRowHeight="10.5" x14ac:dyDescent="0.4"/>
  <cols>
    <col min="1" max="1" width="1.625" style="5" customWidth="1"/>
    <col min="2" max="2" width="14.625" style="542" customWidth="1"/>
    <col min="3" max="3" width="1.125" style="5" customWidth="1"/>
    <col min="4" max="4" width="8.875" style="5" customWidth="1"/>
    <col min="5" max="12" width="5.5" style="5" customWidth="1"/>
    <col min="13" max="13" width="8.875" style="5" customWidth="1"/>
    <col min="14" max="14" width="10" style="5" customWidth="1"/>
    <col min="15" max="16384" width="6.125" style="5"/>
  </cols>
  <sheetData>
    <row r="1" spans="1:16" ht="12.75" customHeight="1" x14ac:dyDescent="0.4">
      <c r="A1" s="520" t="s">
        <v>386</v>
      </c>
      <c r="B1" s="545"/>
      <c r="C1" s="546"/>
      <c r="D1" s="546"/>
      <c r="E1" s="546"/>
      <c r="F1" s="546"/>
      <c r="G1" s="546"/>
      <c r="H1" s="10"/>
      <c r="I1" s="10"/>
      <c r="J1" s="10"/>
      <c r="K1" s="10"/>
      <c r="L1" s="10"/>
      <c r="M1" s="10"/>
      <c r="N1" s="2"/>
    </row>
    <row r="2" spans="1:16" x14ac:dyDescent="0.4">
      <c r="A2" s="2"/>
      <c r="B2" s="110"/>
      <c r="C2" s="2"/>
      <c r="D2" s="2"/>
      <c r="E2" s="2"/>
      <c r="F2" s="2"/>
      <c r="G2" s="2"/>
      <c r="H2" s="2"/>
      <c r="I2" s="2"/>
      <c r="J2" s="2"/>
      <c r="K2" s="2"/>
      <c r="L2" s="2"/>
      <c r="M2" s="2"/>
      <c r="N2" s="2"/>
    </row>
    <row r="3" spans="1:16" s="15" customFormat="1" ht="9.75" customHeight="1" x14ac:dyDescent="0.4">
      <c r="A3" s="502"/>
      <c r="B3" s="503"/>
      <c r="C3" s="503"/>
      <c r="D3" s="503"/>
      <c r="E3" s="503"/>
      <c r="F3" s="502"/>
      <c r="G3" s="502"/>
      <c r="H3" s="502"/>
      <c r="I3" s="502"/>
      <c r="J3" s="177"/>
      <c r="K3" s="177"/>
      <c r="L3" s="27"/>
      <c r="M3" s="27"/>
      <c r="N3" s="524" t="s">
        <v>61</v>
      </c>
    </row>
    <row r="4" spans="1:16" s="15" customFormat="1" ht="2.1" customHeight="1" thickBot="1" x14ac:dyDescent="0.45">
      <c r="A4" s="502"/>
      <c r="B4" s="503"/>
      <c r="C4" s="503"/>
      <c r="D4" s="503"/>
      <c r="E4" s="503"/>
      <c r="F4" s="502"/>
      <c r="G4" s="502"/>
      <c r="H4" s="502"/>
      <c r="I4" s="502"/>
      <c r="J4" s="177"/>
      <c r="K4" s="177"/>
      <c r="L4" s="27"/>
      <c r="M4" s="27"/>
      <c r="N4" s="177"/>
    </row>
    <row r="5" spans="1:16" ht="15" customHeight="1" x14ac:dyDescent="0.4">
      <c r="A5" s="111"/>
      <c r="B5" s="792" t="s">
        <v>339</v>
      </c>
      <c r="C5" s="111"/>
      <c r="D5" s="820" t="s">
        <v>340</v>
      </c>
      <c r="E5" s="820"/>
      <c r="F5" s="820"/>
      <c r="G5" s="820"/>
      <c r="H5" s="820"/>
      <c r="I5" s="820"/>
      <c r="J5" s="820"/>
      <c r="K5" s="820"/>
      <c r="L5" s="820"/>
      <c r="M5" s="111"/>
      <c r="N5" s="112"/>
    </row>
    <row r="6" spans="1:16" ht="15" customHeight="1" x14ac:dyDescent="0.4">
      <c r="A6" s="27"/>
      <c r="B6" s="858"/>
      <c r="C6" s="27"/>
      <c r="D6" s="525"/>
      <c r="E6" s="816" t="s">
        <v>341</v>
      </c>
      <c r="F6" s="816"/>
      <c r="G6" s="816"/>
      <c r="H6" s="816"/>
      <c r="I6" s="816"/>
      <c r="J6" s="816"/>
      <c r="K6" s="816"/>
      <c r="L6" s="816"/>
      <c r="M6" s="27" t="s">
        <v>73</v>
      </c>
      <c r="N6" s="31" t="s">
        <v>342</v>
      </c>
    </row>
    <row r="7" spans="1:16" ht="9.9499999999999993" customHeight="1" x14ac:dyDescent="0.4">
      <c r="A7" s="27"/>
      <c r="B7" s="858"/>
      <c r="C7" s="27"/>
      <c r="D7" s="526" t="s">
        <v>70</v>
      </c>
      <c r="E7" s="527" t="s">
        <v>343</v>
      </c>
      <c r="F7" s="527" t="s">
        <v>344</v>
      </c>
      <c r="G7" s="527" t="s">
        <v>345</v>
      </c>
      <c r="H7" s="527" t="s">
        <v>346</v>
      </c>
      <c r="I7" s="527" t="s">
        <v>347</v>
      </c>
      <c r="J7" s="527" t="s">
        <v>348</v>
      </c>
      <c r="K7" s="526" t="s">
        <v>349</v>
      </c>
      <c r="L7" s="528" t="s">
        <v>350</v>
      </c>
      <c r="M7" s="480" t="s">
        <v>351</v>
      </c>
      <c r="N7" s="529" t="s">
        <v>352</v>
      </c>
    </row>
    <row r="8" spans="1:16" ht="9.9499999999999993" customHeight="1" x14ac:dyDescent="0.4">
      <c r="A8" s="201"/>
      <c r="B8" s="919"/>
      <c r="C8" s="201"/>
      <c r="D8" s="530"/>
      <c r="E8" s="531" t="s">
        <v>353</v>
      </c>
      <c r="F8" s="531" t="s">
        <v>354</v>
      </c>
      <c r="G8" s="531" t="s">
        <v>355</v>
      </c>
      <c r="H8" s="531" t="s">
        <v>356</v>
      </c>
      <c r="I8" s="531" t="s">
        <v>357</v>
      </c>
      <c r="J8" s="531" t="s">
        <v>358</v>
      </c>
      <c r="K8" s="531" t="s">
        <v>139</v>
      </c>
      <c r="L8" s="532" t="s">
        <v>359</v>
      </c>
      <c r="M8" s="488"/>
      <c r="N8" s="533"/>
    </row>
    <row r="9" spans="1:16" ht="3.95" customHeight="1" x14ac:dyDescent="0.4">
      <c r="A9" s="62"/>
      <c r="B9" s="117"/>
      <c r="C9" s="27"/>
      <c r="D9" s="526"/>
      <c r="E9" s="526"/>
      <c r="F9" s="526"/>
      <c r="G9" s="526"/>
      <c r="H9" s="526"/>
      <c r="I9" s="526"/>
      <c r="J9" s="526"/>
      <c r="K9" s="526"/>
      <c r="L9" s="526"/>
      <c r="M9" s="480"/>
      <c r="N9" s="529"/>
    </row>
    <row r="10" spans="1:16" ht="15" customHeight="1" x14ac:dyDescent="0.4">
      <c r="A10" s="62"/>
      <c r="B10" s="49" t="s">
        <v>74</v>
      </c>
      <c r="C10" s="27"/>
      <c r="D10" s="547">
        <f>SUM(E10:L10)</f>
        <v>3394</v>
      </c>
      <c r="E10" s="548">
        <v>1534</v>
      </c>
      <c r="F10" s="548">
        <v>865</v>
      </c>
      <c r="G10" s="548">
        <v>552</v>
      </c>
      <c r="H10" s="548">
        <v>194</v>
      </c>
      <c r="I10" s="548">
        <v>99</v>
      </c>
      <c r="J10" s="548">
        <v>65</v>
      </c>
      <c r="K10" s="548">
        <v>44</v>
      </c>
      <c r="L10" s="548">
        <v>41</v>
      </c>
      <c r="M10" s="549">
        <v>41115</v>
      </c>
      <c r="N10" s="550">
        <f>SUM(N12:N17)</f>
        <v>1059849</v>
      </c>
      <c r="P10" s="536"/>
    </row>
    <row r="11" spans="1:16" ht="3.95" customHeight="1" x14ac:dyDescent="0.4">
      <c r="A11" s="62"/>
      <c r="B11" s="49"/>
      <c r="C11" s="27"/>
      <c r="D11" s="547"/>
      <c r="E11" s="548"/>
      <c r="F11" s="548"/>
      <c r="G11" s="548"/>
      <c r="H11" s="548"/>
      <c r="I11" s="548"/>
      <c r="J11" s="548"/>
      <c r="K11" s="548"/>
      <c r="L11" s="548"/>
      <c r="M11" s="549"/>
      <c r="N11" s="551"/>
    </row>
    <row r="12" spans="1:16" ht="15" customHeight="1" x14ac:dyDescent="0.4">
      <c r="A12" s="62"/>
      <c r="B12" s="49" t="s">
        <v>360</v>
      </c>
      <c r="C12" s="27"/>
      <c r="D12" s="534">
        <f t="shared" ref="D12:D17" si="0">SUM(E12:L12)</f>
        <v>7</v>
      </c>
      <c r="E12" s="537" t="s">
        <v>373</v>
      </c>
      <c r="F12" s="537">
        <v>1</v>
      </c>
      <c r="G12" s="534">
        <v>1</v>
      </c>
      <c r="H12" s="537" t="s">
        <v>373</v>
      </c>
      <c r="I12" s="537">
        <v>1</v>
      </c>
      <c r="J12" s="534">
        <v>1</v>
      </c>
      <c r="K12" s="534">
        <v>3</v>
      </c>
      <c r="L12" s="537" t="s">
        <v>11</v>
      </c>
      <c r="M12" s="535">
        <v>2210</v>
      </c>
      <c r="N12" s="479">
        <v>83164</v>
      </c>
    </row>
    <row r="13" spans="1:16" ht="15" customHeight="1" x14ac:dyDescent="0.4">
      <c r="A13" s="62"/>
      <c r="B13" s="49" t="s">
        <v>387</v>
      </c>
      <c r="C13" s="27"/>
      <c r="D13" s="534">
        <f t="shared" si="0"/>
        <v>659</v>
      </c>
      <c r="E13" s="534">
        <v>346</v>
      </c>
      <c r="F13" s="534">
        <v>212</v>
      </c>
      <c r="G13" s="534">
        <v>52</v>
      </c>
      <c r="H13" s="534">
        <v>15</v>
      </c>
      <c r="I13" s="534">
        <v>9</v>
      </c>
      <c r="J13" s="534">
        <v>2</v>
      </c>
      <c r="K13" s="534">
        <v>5</v>
      </c>
      <c r="L13" s="534">
        <v>18</v>
      </c>
      <c r="M13" s="535">
        <v>5533</v>
      </c>
      <c r="N13" s="479">
        <v>115139</v>
      </c>
    </row>
    <row r="14" spans="1:16" ht="15" customHeight="1" x14ac:dyDescent="0.4">
      <c r="A14" s="62"/>
      <c r="B14" s="49" t="s">
        <v>388</v>
      </c>
      <c r="C14" s="27"/>
      <c r="D14" s="534">
        <f t="shared" si="0"/>
        <v>908</v>
      </c>
      <c r="E14" s="534">
        <v>288</v>
      </c>
      <c r="F14" s="534">
        <v>192</v>
      </c>
      <c r="G14" s="534">
        <v>259</v>
      </c>
      <c r="H14" s="534">
        <v>105</v>
      </c>
      <c r="I14" s="534">
        <v>37</v>
      </c>
      <c r="J14" s="534">
        <v>17</v>
      </c>
      <c r="K14" s="534">
        <v>6</v>
      </c>
      <c r="L14" s="534">
        <v>4</v>
      </c>
      <c r="M14" s="535">
        <v>11618</v>
      </c>
      <c r="N14" s="479">
        <v>147842</v>
      </c>
    </row>
    <row r="15" spans="1:16" ht="15" customHeight="1" x14ac:dyDescent="0.4">
      <c r="A15" s="62"/>
      <c r="B15" s="49" t="s">
        <v>389</v>
      </c>
      <c r="C15" s="27"/>
      <c r="D15" s="534">
        <f t="shared" si="0"/>
        <v>261</v>
      </c>
      <c r="E15" s="534">
        <v>110</v>
      </c>
      <c r="F15" s="534">
        <v>68</v>
      </c>
      <c r="G15" s="534">
        <v>37</v>
      </c>
      <c r="H15" s="534">
        <v>12</v>
      </c>
      <c r="I15" s="534">
        <v>11</v>
      </c>
      <c r="J15" s="534">
        <v>11</v>
      </c>
      <c r="K15" s="534">
        <v>4</v>
      </c>
      <c r="L15" s="534">
        <v>8</v>
      </c>
      <c r="M15" s="535">
        <v>3965</v>
      </c>
      <c r="N15" s="479">
        <v>273977</v>
      </c>
    </row>
    <row r="16" spans="1:16" ht="15" customHeight="1" x14ac:dyDescent="0.4">
      <c r="A16" s="62"/>
      <c r="B16" s="49" t="s">
        <v>390</v>
      </c>
      <c r="C16" s="27"/>
      <c r="D16" s="534">
        <f t="shared" si="0"/>
        <v>1329</v>
      </c>
      <c r="E16" s="534">
        <v>680</v>
      </c>
      <c r="F16" s="534">
        <v>353</v>
      </c>
      <c r="G16" s="534">
        <v>166</v>
      </c>
      <c r="H16" s="534">
        <v>50</v>
      </c>
      <c r="I16" s="534">
        <v>25</v>
      </c>
      <c r="J16" s="534">
        <v>30</v>
      </c>
      <c r="K16" s="534">
        <v>16</v>
      </c>
      <c r="L16" s="534">
        <v>9</v>
      </c>
      <c r="M16" s="535">
        <v>13883</v>
      </c>
      <c r="N16" s="479">
        <v>295686</v>
      </c>
    </row>
    <row r="17" spans="1:14" ht="15" customHeight="1" x14ac:dyDescent="0.4">
      <c r="A17" s="62"/>
      <c r="B17" s="49" t="s">
        <v>391</v>
      </c>
      <c r="C17" s="27"/>
      <c r="D17" s="534">
        <f t="shared" si="0"/>
        <v>225</v>
      </c>
      <c r="E17" s="534">
        <v>108</v>
      </c>
      <c r="F17" s="534">
        <v>39</v>
      </c>
      <c r="G17" s="534">
        <v>35</v>
      </c>
      <c r="H17" s="534">
        <v>12</v>
      </c>
      <c r="I17" s="534">
        <v>15</v>
      </c>
      <c r="J17" s="534">
        <v>4</v>
      </c>
      <c r="K17" s="534">
        <v>10</v>
      </c>
      <c r="L17" s="534">
        <v>2</v>
      </c>
      <c r="M17" s="535">
        <v>3842</v>
      </c>
      <c r="N17" s="479">
        <v>144041</v>
      </c>
    </row>
    <row r="18" spans="1:14" ht="3.95" customHeight="1" thickBot="1" x14ac:dyDescent="0.45">
      <c r="A18" s="36"/>
      <c r="B18" s="538"/>
      <c r="C18" s="36"/>
      <c r="D18" s="539"/>
      <c r="E18" s="539"/>
      <c r="F18" s="539"/>
      <c r="G18" s="539"/>
      <c r="H18" s="539"/>
      <c r="I18" s="539"/>
      <c r="J18" s="539"/>
      <c r="K18" s="539"/>
      <c r="L18" s="539"/>
      <c r="M18" s="540"/>
      <c r="N18" s="498"/>
    </row>
    <row r="19" spans="1:14" ht="2.1" customHeight="1" x14ac:dyDescent="0.4">
      <c r="A19" s="62"/>
      <c r="B19" s="9"/>
      <c r="C19" s="62"/>
      <c r="D19" s="552"/>
      <c r="E19" s="552"/>
      <c r="F19" s="552"/>
      <c r="G19" s="552"/>
      <c r="H19" s="552"/>
      <c r="I19" s="552"/>
      <c r="J19" s="552"/>
      <c r="K19" s="552"/>
      <c r="L19" s="552"/>
      <c r="M19" s="552"/>
      <c r="N19" s="480"/>
    </row>
    <row r="20" spans="1:14" ht="9.75" customHeight="1" x14ac:dyDescent="0.4">
      <c r="A20" s="62"/>
      <c r="B20" s="553" t="s">
        <v>392</v>
      </c>
      <c r="C20" s="62"/>
      <c r="D20" s="552"/>
      <c r="E20" s="553" t="s">
        <v>393</v>
      </c>
      <c r="F20" s="509"/>
      <c r="G20" s="509"/>
      <c r="H20" s="509"/>
      <c r="I20" s="509"/>
    </row>
    <row r="21" spans="1:14" x14ac:dyDescent="0.4">
      <c r="A21" s="2"/>
      <c r="B21" s="110"/>
      <c r="C21" s="2"/>
      <c r="E21" s="542" t="s">
        <v>394</v>
      </c>
    </row>
  </sheetData>
  <mergeCells count="3">
    <mergeCell ref="B5:B8"/>
    <mergeCell ref="D5:L5"/>
    <mergeCell ref="E6:L6"/>
  </mergeCells>
  <phoneticPr fontId="23"/>
  <pageMargins left="0.62992125984251968" right="0.59055118110236227" top="0.47244094488188981" bottom="0.39370078740157483" header="0.51181102362204722" footer="0.51181102362204722"/>
  <pageSetup paperSize="9"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P20"/>
  <sheetViews>
    <sheetView showGridLines="0" zoomScaleNormal="100" zoomScaleSheetLayoutView="98" workbookViewId="0">
      <selection activeCell="Q33" sqref="Q33"/>
    </sheetView>
  </sheetViews>
  <sheetFormatPr defaultColWidth="6.125" defaultRowHeight="10.5" x14ac:dyDescent="0.4"/>
  <cols>
    <col min="1" max="1" width="5.125" style="5" customWidth="1"/>
    <col min="2" max="2" width="5.125" style="542" customWidth="1"/>
    <col min="3" max="3" width="5.625" style="5" customWidth="1"/>
    <col min="4" max="4" width="3.875" style="5" customWidth="1"/>
    <col min="5" max="5" width="4.125" style="5" customWidth="1"/>
    <col min="6" max="6" width="6.625" style="5" customWidth="1"/>
    <col min="7" max="7" width="10.625" style="5" customWidth="1"/>
    <col min="8" max="8" width="6.625" style="5" customWidth="1"/>
    <col min="9" max="9" width="10.625" style="5" customWidth="1"/>
    <col min="10" max="10" width="6.625" style="5" customWidth="1"/>
    <col min="11" max="11" width="10.625" style="5" customWidth="1"/>
    <col min="12" max="12" width="6.625" style="5" customWidth="1"/>
    <col min="13" max="13" width="7.125" style="5" customWidth="1"/>
    <col min="14" max="14" width="8.625" style="5" customWidth="1"/>
    <col min="15" max="15" width="6.125" style="5" customWidth="1"/>
    <col min="16" max="16" width="6" style="5" customWidth="1"/>
    <col min="17" max="16384" width="6.125" style="5"/>
  </cols>
  <sheetData>
    <row r="1" spans="1:16" ht="12.75" customHeight="1" x14ac:dyDescent="0.4">
      <c r="A1" s="520" t="s">
        <v>395</v>
      </c>
      <c r="B1" s="545"/>
      <c r="C1" s="10"/>
      <c r="D1" s="10"/>
      <c r="E1" s="10"/>
      <c r="F1" s="10"/>
      <c r="G1" s="10"/>
      <c r="H1" s="10"/>
      <c r="I1" s="10"/>
      <c r="J1" s="10"/>
      <c r="K1" s="10"/>
      <c r="L1" s="10"/>
      <c r="M1" s="10"/>
      <c r="N1" s="15"/>
      <c r="O1" s="15"/>
      <c r="P1" s="15"/>
    </row>
    <row r="2" spans="1:16" x14ac:dyDescent="0.4">
      <c r="A2" s="2"/>
      <c r="B2" s="110"/>
      <c r="C2" s="2"/>
      <c r="D2" s="2"/>
      <c r="E2" s="2"/>
      <c r="F2" s="2"/>
      <c r="G2" s="2"/>
      <c r="H2" s="2"/>
      <c r="I2" s="2"/>
      <c r="J2" s="2"/>
      <c r="K2" s="2"/>
      <c r="L2" s="2"/>
      <c r="M2" s="2"/>
    </row>
    <row r="3" spans="1:16" s="15" customFormat="1" ht="9.75" customHeight="1" x14ac:dyDescent="0.4">
      <c r="A3" s="502"/>
      <c r="B3" s="503"/>
      <c r="C3" s="503"/>
      <c r="D3" s="503"/>
      <c r="E3" s="503"/>
      <c r="F3" s="503"/>
      <c r="G3" s="554"/>
      <c r="H3" s="515"/>
      <c r="I3" s="515"/>
      <c r="J3" s="515"/>
      <c r="K3" s="515"/>
      <c r="L3" s="524" t="s">
        <v>61</v>
      </c>
      <c r="M3" s="10"/>
    </row>
    <row r="4" spans="1:16" s="15" customFormat="1" ht="2.1" customHeight="1" thickBot="1" x14ac:dyDescent="0.45">
      <c r="A4" s="502"/>
      <c r="B4" s="503"/>
      <c r="C4" s="503"/>
      <c r="D4" s="503"/>
      <c r="E4" s="503"/>
      <c r="F4" s="503"/>
      <c r="G4" s="554"/>
      <c r="H4" s="515"/>
      <c r="I4" s="515"/>
      <c r="J4" s="515"/>
      <c r="K4" s="515"/>
      <c r="L4" s="524"/>
      <c r="M4" s="10"/>
    </row>
    <row r="5" spans="1:16" ht="15" customHeight="1" x14ac:dyDescent="0.4">
      <c r="A5" s="814" t="s">
        <v>396</v>
      </c>
      <c r="B5" s="814"/>
      <c r="C5" s="814"/>
      <c r="D5" s="814"/>
      <c r="E5" s="814"/>
      <c r="F5" s="814"/>
      <c r="G5" s="922" t="s">
        <v>397</v>
      </c>
      <c r="H5" s="923"/>
      <c r="I5" s="922" t="s">
        <v>398</v>
      </c>
      <c r="J5" s="923"/>
      <c r="K5" s="924" t="s">
        <v>399</v>
      </c>
      <c r="L5" s="925"/>
      <c r="M5" s="2"/>
    </row>
    <row r="6" spans="1:16" ht="15" customHeight="1" x14ac:dyDescent="0.4">
      <c r="A6" s="926" t="s">
        <v>400</v>
      </c>
      <c r="B6" s="928" t="s">
        <v>401</v>
      </c>
      <c r="C6" s="929"/>
      <c r="D6" s="929"/>
      <c r="E6" s="929"/>
      <c r="F6" s="930"/>
      <c r="G6" s="551">
        <f>SUM(G8:G14)</f>
        <v>11</v>
      </c>
      <c r="H6" s="555"/>
      <c r="I6" s="551">
        <f>SUM(I8:I14)</f>
        <v>6</v>
      </c>
      <c r="J6" s="556"/>
      <c r="K6" s="549">
        <f>SUM(K8:K14)</f>
        <v>19</v>
      </c>
      <c r="L6" s="557"/>
      <c r="M6" s="2"/>
    </row>
    <row r="7" spans="1:16" ht="3" customHeight="1" x14ac:dyDescent="0.4">
      <c r="A7" s="927"/>
      <c r="B7" s="158"/>
      <c r="C7" s="163"/>
      <c r="D7" s="163"/>
      <c r="E7" s="163"/>
      <c r="F7" s="163"/>
      <c r="G7" s="558"/>
      <c r="H7" s="555"/>
      <c r="I7" s="558"/>
      <c r="J7" s="556"/>
      <c r="K7" s="559"/>
      <c r="L7" s="560"/>
      <c r="M7" s="2"/>
    </row>
    <row r="8" spans="1:16" ht="13.5" customHeight="1" x14ac:dyDescent="0.4">
      <c r="A8" s="927"/>
      <c r="B8" s="931" t="s">
        <v>402</v>
      </c>
      <c r="C8" s="177">
        <v>1</v>
      </c>
      <c r="D8" s="177" t="s">
        <v>50</v>
      </c>
      <c r="E8" s="177">
        <v>4</v>
      </c>
      <c r="F8" s="27" t="s">
        <v>403</v>
      </c>
      <c r="G8" s="551">
        <v>5</v>
      </c>
      <c r="H8" s="561"/>
      <c r="I8" s="551">
        <v>4</v>
      </c>
      <c r="J8" s="562"/>
      <c r="K8" s="549">
        <v>15</v>
      </c>
      <c r="L8" s="557"/>
      <c r="M8" s="2"/>
      <c r="O8" s="480"/>
    </row>
    <row r="9" spans="1:16" ht="13.5" customHeight="1" x14ac:dyDescent="0.4">
      <c r="A9" s="927"/>
      <c r="B9" s="931"/>
      <c r="C9" s="177">
        <v>5</v>
      </c>
      <c r="D9" s="177" t="s">
        <v>50</v>
      </c>
      <c r="E9" s="177">
        <v>9</v>
      </c>
      <c r="F9" s="27" t="s">
        <v>403</v>
      </c>
      <c r="G9" s="551">
        <v>3</v>
      </c>
      <c r="H9" s="561"/>
      <c r="I9" s="551">
        <v>1</v>
      </c>
      <c r="J9" s="562"/>
      <c r="K9" s="563">
        <v>1</v>
      </c>
      <c r="L9" s="557"/>
      <c r="M9" s="2"/>
      <c r="O9" s="480"/>
    </row>
    <row r="10" spans="1:16" ht="13.5" customHeight="1" x14ac:dyDescent="0.4">
      <c r="A10" s="927"/>
      <c r="B10" s="931"/>
      <c r="C10" s="177">
        <v>10</v>
      </c>
      <c r="D10" s="177" t="s">
        <v>50</v>
      </c>
      <c r="E10" s="177">
        <v>19</v>
      </c>
      <c r="F10" s="27" t="s">
        <v>403</v>
      </c>
      <c r="G10" s="551">
        <v>2</v>
      </c>
      <c r="H10" s="561"/>
      <c r="I10" s="551">
        <v>1</v>
      </c>
      <c r="J10" s="562"/>
      <c r="K10" s="549">
        <v>3</v>
      </c>
      <c r="L10" s="557"/>
      <c r="M10" s="2"/>
      <c r="O10" s="480"/>
    </row>
    <row r="11" spans="1:16" ht="13.5" customHeight="1" x14ac:dyDescent="0.4">
      <c r="A11" s="927"/>
      <c r="B11" s="931"/>
      <c r="C11" s="177">
        <v>20</v>
      </c>
      <c r="D11" s="177" t="s">
        <v>50</v>
      </c>
      <c r="E11" s="177">
        <v>29</v>
      </c>
      <c r="F11" s="27" t="s">
        <v>403</v>
      </c>
      <c r="G11" s="564">
        <v>1</v>
      </c>
      <c r="H11" s="561"/>
      <c r="I11" s="564" t="s">
        <v>373</v>
      </c>
      <c r="J11" s="562"/>
      <c r="K11" s="563" t="s">
        <v>373</v>
      </c>
      <c r="L11" s="557"/>
      <c r="M11" s="2"/>
      <c r="O11" s="480"/>
    </row>
    <row r="12" spans="1:16" ht="13.5" customHeight="1" x14ac:dyDescent="0.4">
      <c r="A12" s="927"/>
      <c r="B12" s="931"/>
      <c r="C12" s="177">
        <v>30</v>
      </c>
      <c r="D12" s="177" t="s">
        <v>50</v>
      </c>
      <c r="E12" s="177">
        <v>49</v>
      </c>
      <c r="F12" s="27" t="s">
        <v>403</v>
      </c>
      <c r="G12" s="564" t="s">
        <v>373</v>
      </c>
      <c r="H12" s="561"/>
      <c r="I12" s="564" t="s">
        <v>373</v>
      </c>
      <c r="J12" s="562"/>
      <c r="K12" s="563" t="s">
        <v>373</v>
      </c>
      <c r="L12" s="557"/>
      <c r="M12" s="2"/>
      <c r="O12" s="480"/>
    </row>
    <row r="13" spans="1:16" ht="13.5" customHeight="1" x14ac:dyDescent="0.4">
      <c r="A13" s="927"/>
      <c r="B13" s="931"/>
      <c r="C13" s="177">
        <v>50</v>
      </c>
      <c r="D13" s="177" t="s">
        <v>50</v>
      </c>
      <c r="E13" s="177">
        <v>99</v>
      </c>
      <c r="F13" s="27" t="s">
        <v>403</v>
      </c>
      <c r="G13" s="564" t="s">
        <v>373</v>
      </c>
      <c r="H13" s="561"/>
      <c r="I13" s="564" t="s">
        <v>373</v>
      </c>
      <c r="J13" s="562"/>
      <c r="K13" s="563" t="s">
        <v>373</v>
      </c>
      <c r="L13" s="557"/>
      <c r="M13" s="2"/>
      <c r="O13" s="480"/>
    </row>
    <row r="14" spans="1:16" ht="13.5" customHeight="1" x14ac:dyDescent="0.4">
      <c r="A14" s="927"/>
      <c r="B14" s="931"/>
      <c r="C14" s="199">
        <v>100</v>
      </c>
      <c r="D14" s="177" t="s">
        <v>403</v>
      </c>
      <c r="E14" s="177" t="s">
        <v>404</v>
      </c>
      <c r="F14" s="27" t="s">
        <v>405</v>
      </c>
      <c r="G14" s="564" t="s">
        <v>373</v>
      </c>
      <c r="H14" s="561"/>
      <c r="I14" s="564" t="s">
        <v>373</v>
      </c>
      <c r="J14" s="562"/>
      <c r="K14" s="563" t="s">
        <v>373</v>
      </c>
      <c r="L14" s="557"/>
      <c r="M14" s="2"/>
      <c r="O14" s="480"/>
    </row>
    <row r="15" spans="1:16" ht="3" customHeight="1" thickBot="1" x14ac:dyDescent="0.45">
      <c r="A15" s="565"/>
      <c r="B15" s="566"/>
      <c r="C15" s="27"/>
      <c r="D15" s="49"/>
      <c r="E15" s="49"/>
      <c r="F15" s="27"/>
      <c r="G15" s="551"/>
      <c r="H15" s="561"/>
      <c r="I15" s="551"/>
      <c r="J15" s="562"/>
      <c r="K15" s="549"/>
      <c r="L15" s="557"/>
      <c r="M15" s="2"/>
    </row>
    <row r="16" spans="1:16" ht="15" customHeight="1" thickTop="1" thickBot="1" x14ac:dyDescent="0.45">
      <c r="A16" s="567"/>
      <c r="B16" s="920" t="s">
        <v>406</v>
      </c>
      <c r="C16" s="920"/>
      <c r="D16" s="920"/>
      <c r="E16" s="568"/>
      <c r="F16" s="567"/>
      <c r="G16" s="569">
        <v>88</v>
      </c>
      <c r="H16" s="570"/>
      <c r="I16" s="569">
        <v>25</v>
      </c>
      <c r="J16" s="571"/>
      <c r="K16" s="572">
        <v>79</v>
      </c>
      <c r="L16" s="573"/>
      <c r="M16" s="2"/>
    </row>
    <row r="17" spans="1:15" ht="15" customHeight="1" thickTop="1" thickBot="1" x14ac:dyDescent="0.45">
      <c r="A17" s="36"/>
      <c r="B17" s="921" t="s">
        <v>407</v>
      </c>
      <c r="C17" s="921"/>
      <c r="D17" s="921"/>
      <c r="E17" s="493"/>
      <c r="F17" s="36"/>
      <c r="G17" s="574">
        <v>1057</v>
      </c>
      <c r="H17" s="575"/>
      <c r="I17" s="574">
        <v>39</v>
      </c>
      <c r="J17" s="576"/>
      <c r="K17" s="577" t="s">
        <v>408</v>
      </c>
      <c r="L17" s="578"/>
      <c r="M17" s="2"/>
    </row>
    <row r="18" spans="1:15" ht="2.1" customHeight="1" x14ac:dyDescent="0.4">
      <c r="A18" s="62"/>
      <c r="B18" s="9"/>
      <c r="C18" s="62"/>
      <c r="D18" s="62"/>
      <c r="E18" s="62"/>
      <c r="F18" s="62"/>
      <c r="G18" s="62"/>
      <c r="H18" s="62"/>
      <c r="I18" s="62"/>
      <c r="J18" s="62"/>
      <c r="K18" s="62"/>
      <c r="L18" s="62"/>
      <c r="M18" s="2"/>
      <c r="O18" s="15"/>
    </row>
    <row r="19" spans="1:15" ht="9.75" customHeight="1" x14ac:dyDescent="0.4">
      <c r="A19" s="9" t="s">
        <v>382</v>
      </c>
      <c r="B19" s="62"/>
      <c r="C19" s="62"/>
      <c r="D19" s="62"/>
      <c r="E19" s="62"/>
      <c r="F19" s="62"/>
      <c r="G19" s="62"/>
      <c r="I19" s="9" t="s">
        <v>409</v>
      </c>
      <c r="J19" s="196"/>
      <c r="K19" s="196"/>
      <c r="L19" s="196"/>
      <c r="M19" s="2"/>
    </row>
    <row r="20" spans="1:15" x14ac:dyDescent="0.4">
      <c r="A20" s="2"/>
      <c r="B20" s="110"/>
      <c r="C20" s="2"/>
      <c r="D20" s="2"/>
      <c r="E20" s="2"/>
      <c r="F20" s="2"/>
      <c r="G20" s="2"/>
      <c r="H20" s="2"/>
      <c r="I20" s="542" t="s">
        <v>410</v>
      </c>
      <c r="J20" s="2"/>
      <c r="K20" s="2"/>
      <c r="M20" s="2"/>
    </row>
  </sheetData>
  <mergeCells count="9">
    <mergeCell ref="K5:L5"/>
    <mergeCell ref="A6:A14"/>
    <mergeCell ref="B6:F6"/>
    <mergeCell ref="B8:B14"/>
    <mergeCell ref="B16:D16"/>
    <mergeCell ref="B17:D17"/>
    <mergeCell ref="A5:F5"/>
    <mergeCell ref="G5:H5"/>
    <mergeCell ref="I5:J5"/>
  </mergeCells>
  <phoneticPr fontId="23"/>
  <pageMargins left="0.62992125984251968" right="0.59055118110236227" top="0.47244094488188981"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X33"/>
  <sheetViews>
    <sheetView showGridLines="0" zoomScaleNormal="100" workbookViewId="0">
      <selection activeCell="Q32" sqref="Q32"/>
    </sheetView>
  </sheetViews>
  <sheetFormatPr defaultColWidth="6.125" defaultRowHeight="10.5" x14ac:dyDescent="0.4"/>
  <cols>
    <col min="1" max="1" width="0.875" style="5" customWidth="1"/>
    <col min="2" max="2" width="3.875" style="5" customWidth="1"/>
    <col min="3" max="3" width="0.5" style="5" customWidth="1"/>
    <col min="4" max="7" width="2.625" style="5" customWidth="1"/>
    <col min="8" max="8" width="0.5" style="5" customWidth="1"/>
    <col min="9" max="9" width="10.125" style="5" customWidth="1"/>
    <col min="10" max="10" width="6.125" style="5" customWidth="1"/>
    <col min="11" max="11" width="10.125" style="580" customWidth="1"/>
    <col min="12" max="12" width="6.125" style="580" customWidth="1"/>
    <col min="13" max="13" width="10.125" style="5" customWidth="1"/>
    <col min="14" max="14" width="6.125" style="5" customWidth="1"/>
    <col min="15" max="15" width="10.125" style="5" customWidth="1"/>
    <col min="16" max="16" width="6.375" style="5" bestFit="1" customWidth="1"/>
    <col min="17" max="20" width="6.125" style="63"/>
    <col min="21" max="21" width="9.375" style="63" bestFit="1" customWidth="1"/>
    <col min="22" max="16384" width="6.125" style="63"/>
  </cols>
  <sheetData>
    <row r="1" spans="1:24" ht="14.25" customHeight="1" x14ac:dyDescent="0.4">
      <c r="A1" s="7" t="s">
        <v>411</v>
      </c>
      <c r="B1" s="579"/>
      <c r="C1" s="579"/>
      <c r="O1" s="581"/>
      <c r="P1" s="582"/>
      <c r="X1" s="583"/>
    </row>
    <row r="2" spans="1:24" ht="12" customHeight="1" x14ac:dyDescent="0.4">
      <c r="A2" s="2"/>
    </row>
    <row r="3" spans="1:24" s="15" customFormat="1" ht="9.75" customHeight="1" x14ac:dyDescent="0.4">
      <c r="A3" s="10"/>
      <c r="D3" s="584"/>
      <c r="E3" s="584"/>
      <c r="F3" s="584"/>
      <c r="G3" s="584"/>
      <c r="H3" s="585"/>
      <c r="K3" s="586"/>
      <c r="L3" s="586"/>
      <c r="M3" s="587"/>
      <c r="N3" s="587"/>
      <c r="O3" s="588"/>
      <c r="P3" s="14" t="s">
        <v>412</v>
      </c>
    </row>
    <row r="4" spans="1:24" s="15" customFormat="1" ht="2.1" customHeight="1" thickBot="1" x14ac:dyDescent="0.45">
      <c r="A4" s="10"/>
      <c r="D4" s="584"/>
      <c r="E4" s="584"/>
      <c r="F4" s="584"/>
      <c r="G4" s="584"/>
      <c r="H4" s="585"/>
      <c r="K4" s="586"/>
      <c r="L4" s="586"/>
      <c r="M4" s="587"/>
      <c r="N4" s="587"/>
      <c r="O4" s="588"/>
      <c r="P4" s="14"/>
    </row>
    <row r="5" spans="1:24" s="5" customFormat="1" ht="15" customHeight="1" x14ac:dyDescent="0.4">
      <c r="A5" s="111"/>
      <c r="B5" s="938" t="s">
        <v>413</v>
      </c>
      <c r="C5" s="939"/>
      <c r="D5" s="939"/>
      <c r="E5" s="939"/>
      <c r="F5" s="939"/>
      <c r="G5" s="939"/>
      <c r="H5" s="589"/>
      <c r="I5" s="590" t="s">
        <v>414</v>
      </c>
      <c r="J5" s="591"/>
      <c r="K5" s="940">
        <v>29</v>
      </c>
      <c r="L5" s="941"/>
      <c r="M5" s="942">
        <v>30</v>
      </c>
      <c r="N5" s="943"/>
      <c r="O5" s="940" t="s">
        <v>415</v>
      </c>
      <c r="P5" s="940"/>
    </row>
    <row r="6" spans="1:24" s="5" customFormat="1" ht="15" customHeight="1" x14ac:dyDescent="0.4">
      <c r="A6" s="27"/>
      <c r="B6" s="944" t="s">
        <v>98</v>
      </c>
      <c r="C6" s="945"/>
      <c r="D6" s="945"/>
      <c r="E6" s="945"/>
      <c r="F6" s="945"/>
      <c r="G6" s="945"/>
      <c r="H6" s="592"/>
      <c r="I6" s="593"/>
      <c r="J6" s="594" t="s">
        <v>7</v>
      </c>
      <c r="K6" s="595"/>
      <c r="L6" s="594" t="s">
        <v>7</v>
      </c>
      <c r="M6" s="596"/>
      <c r="N6" s="597" t="s">
        <v>7</v>
      </c>
      <c r="O6" s="595"/>
      <c r="P6" s="598" t="s">
        <v>7</v>
      </c>
    </row>
    <row r="7" spans="1:24" s="5" customFormat="1" ht="3" customHeight="1" x14ac:dyDescent="0.4">
      <c r="A7" s="163"/>
      <c r="B7" s="946" t="s">
        <v>65</v>
      </c>
      <c r="C7" s="599"/>
      <c r="D7" s="474"/>
      <c r="E7" s="474"/>
      <c r="F7" s="474"/>
      <c r="G7" s="474"/>
      <c r="H7" s="600"/>
      <c r="I7" s="598"/>
      <c r="J7" s="594"/>
      <c r="K7" s="601"/>
      <c r="L7" s="594"/>
      <c r="M7" s="602"/>
      <c r="N7" s="597"/>
      <c r="O7" s="601"/>
      <c r="P7" s="598"/>
    </row>
    <row r="8" spans="1:24" s="5" customFormat="1" ht="15" customHeight="1" x14ac:dyDescent="0.4">
      <c r="A8" s="27"/>
      <c r="B8" s="947"/>
      <c r="C8" s="603"/>
      <c r="D8" s="912" t="s">
        <v>416</v>
      </c>
      <c r="E8" s="912"/>
      <c r="F8" s="912"/>
      <c r="G8" s="912"/>
      <c r="H8" s="604"/>
      <c r="I8" s="605">
        <f>SUM(I9:I12)</f>
        <v>150</v>
      </c>
      <c r="J8" s="606">
        <v>100</v>
      </c>
      <c r="K8" s="535">
        <f>SUM(K9:K12)</f>
        <v>87</v>
      </c>
      <c r="L8" s="606">
        <v>100</v>
      </c>
      <c r="M8" s="607">
        <f>SUM(M9:M12)</f>
        <v>91</v>
      </c>
      <c r="N8" s="608">
        <v>100</v>
      </c>
      <c r="O8" s="605">
        <f>SUM(O9:O12)</f>
        <v>7837</v>
      </c>
      <c r="P8" s="609">
        <v>100</v>
      </c>
    </row>
    <row r="9" spans="1:24" s="5" customFormat="1" ht="15" customHeight="1" x14ac:dyDescent="0.4">
      <c r="A9" s="27"/>
      <c r="B9" s="947"/>
      <c r="C9" s="603"/>
      <c r="D9" s="524">
        <v>4</v>
      </c>
      <c r="E9" s="524" t="s">
        <v>50</v>
      </c>
      <c r="F9" s="524">
        <v>9</v>
      </c>
      <c r="G9" s="514" t="s">
        <v>332</v>
      </c>
      <c r="H9" s="604"/>
      <c r="I9" s="605">
        <v>87</v>
      </c>
      <c r="J9" s="606">
        <f>I9/I$8*100</f>
        <v>57.999999999999993</v>
      </c>
      <c r="K9" s="535">
        <v>45</v>
      </c>
      <c r="L9" s="606">
        <f>K9/K$8*100</f>
        <v>51.724137931034484</v>
      </c>
      <c r="M9" s="607">
        <v>47</v>
      </c>
      <c r="N9" s="608">
        <f>M9/M$8*100</f>
        <v>51.648351648351657</v>
      </c>
      <c r="O9" s="605">
        <v>4188</v>
      </c>
      <c r="P9" s="609">
        <f>O9/O$8*100</f>
        <v>53.43881587342095</v>
      </c>
    </row>
    <row r="10" spans="1:24" s="5" customFormat="1" ht="15" customHeight="1" x14ac:dyDescent="0.4">
      <c r="A10" s="27"/>
      <c r="B10" s="947"/>
      <c r="C10" s="603"/>
      <c r="D10" s="524">
        <v>10</v>
      </c>
      <c r="E10" s="524" t="s">
        <v>50</v>
      </c>
      <c r="F10" s="524">
        <v>19</v>
      </c>
      <c r="G10" s="514" t="s">
        <v>332</v>
      </c>
      <c r="H10" s="604"/>
      <c r="I10" s="605">
        <v>28</v>
      </c>
      <c r="J10" s="606">
        <f>I10/I$8*100</f>
        <v>18.666666666666668</v>
      </c>
      <c r="K10" s="535">
        <v>17</v>
      </c>
      <c r="L10" s="606">
        <f>K10/K$8*100</f>
        <v>19.540229885057471</v>
      </c>
      <c r="M10" s="607">
        <v>15</v>
      </c>
      <c r="N10" s="608">
        <f>M10/M$8*100</f>
        <v>16.483516483516482</v>
      </c>
      <c r="O10" s="605">
        <v>2044</v>
      </c>
      <c r="P10" s="609">
        <f>O10/O$8*100</f>
        <v>26.081408702309556</v>
      </c>
    </row>
    <row r="11" spans="1:24" s="5" customFormat="1" ht="15" customHeight="1" x14ac:dyDescent="0.4">
      <c r="A11" s="27"/>
      <c r="B11" s="947"/>
      <c r="C11" s="603"/>
      <c r="D11" s="524">
        <v>20</v>
      </c>
      <c r="E11" s="524" t="s">
        <v>50</v>
      </c>
      <c r="F11" s="524">
        <v>29</v>
      </c>
      <c r="G11" s="514" t="s">
        <v>332</v>
      </c>
      <c r="H11" s="604"/>
      <c r="I11" s="605">
        <v>13</v>
      </c>
      <c r="J11" s="606">
        <f>I11/I$8*100</f>
        <v>8.6666666666666679</v>
      </c>
      <c r="K11" s="535">
        <v>10</v>
      </c>
      <c r="L11" s="606">
        <f>K11/K$8*100</f>
        <v>11.494252873563218</v>
      </c>
      <c r="M11" s="607">
        <v>10</v>
      </c>
      <c r="N11" s="608">
        <f>M11/M$8*100</f>
        <v>10.989010989010989</v>
      </c>
      <c r="O11" s="605">
        <v>768</v>
      </c>
      <c r="P11" s="609">
        <f>O11/O$8*100</f>
        <v>9.7996682403981108</v>
      </c>
    </row>
    <row r="12" spans="1:24" s="5" customFormat="1" ht="15" customHeight="1" x14ac:dyDescent="0.4">
      <c r="A12" s="27"/>
      <c r="B12" s="947"/>
      <c r="C12" s="603"/>
      <c r="D12" s="524">
        <v>30</v>
      </c>
      <c r="E12" s="524" t="s">
        <v>332</v>
      </c>
      <c r="F12" s="52" t="s">
        <v>333</v>
      </c>
      <c r="G12" s="514" t="s">
        <v>334</v>
      </c>
      <c r="H12" s="604"/>
      <c r="I12" s="605">
        <v>22</v>
      </c>
      <c r="J12" s="606">
        <f>I12/I$8*100</f>
        <v>14.666666666666666</v>
      </c>
      <c r="K12" s="535">
        <v>15</v>
      </c>
      <c r="L12" s="606">
        <f>K12/K$8*100</f>
        <v>17.241379310344829</v>
      </c>
      <c r="M12" s="607">
        <v>19</v>
      </c>
      <c r="N12" s="608">
        <f>M12/M$8*100</f>
        <v>20.87912087912088</v>
      </c>
      <c r="O12" s="605">
        <v>837</v>
      </c>
      <c r="P12" s="609">
        <f>O12/O$8*100</f>
        <v>10.680107183871378</v>
      </c>
    </row>
    <row r="13" spans="1:24" s="5" customFormat="1" ht="3" customHeight="1" x14ac:dyDescent="0.4">
      <c r="A13" s="201"/>
      <c r="B13" s="948"/>
      <c r="C13" s="610"/>
      <c r="D13" s="611"/>
      <c r="E13" s="611"/>
      <c r="F13" s="611"/>
      <c r="G13" s="611"/>
      <c r="H13" s="612"/>
      <c r="I13" s="613"/>
      <c r="J13" s="614"/>
      <c r="K13" s="615"/>
      <c r="L13" s="614"/>
      <c r="M13" s="616"/>
      <c r="N13" s="617"/>
      <c r="O13" s="613"/>
      <c r="P13" s="618"/>
    </row>
    <row r="14" spans="1:24" s="5" customFormat="1" ht="3" customHeight="1" x14ac:dyDescent="0.4">
      <c r="A14" s="163"/>
      <c r="B14" s="932" t="s">
        <v>417</v>
      </c>
      <c r="C14" s="619"/>
      <c r="D14" s="620"/>
      <c r="E14" s="620"/>
      <c r="F14" s="620"/>
      <c r="G14" s="620"/>
      <c r="H14" s="621"/>
      <c r="I14" s="622"/>
      <c r="J14" s="623"/>
      <c r="K14" s="624"/>
      <c r="L14" s="606"/>
      <c r="M14" s="625"/>
      <c r="N14" s="626"/>
      <c r="O14" s="622"/>
      <c r="P14" s="627"/>
    </row>
    <row r="15" spans="1:24" s="5" customFormat="1" ht="15" customHeight="1" x14ac:dyDescent="0.4">
      <c r="A15" s="27"/>
      <c r="B15" s="933"/>
      <c r="C15" s="628"/>
      <c r="D15" s="912" t="s">
        <v>416</v>
      </c>
      <c r="E15" s="912"/>
      <c r="F15" s="912"/>
      <c r="G15" s="912"/>
      <c r="H15" s="604"/>
      <c r="I15" s="605">
        <f>SUM(I16:I19)</f>
        <v>2532</v>
      </c>
      <c r="J15" s="606">
        <v>100</v>
      </c>
      <c r="K15" s="535">
        <f>SUM(K16:K19)</f>
        <v>1814</v>
      </c>
      <c r="L15" s="606">
        <v>100</v>
      </c>
      <c r="M15" s="607">
        <f>SUM(M16:M19)</f>
        <v>2098</v>
      </c>
      <c r="N15" s="608">
        <v>100</v>
      </c>
      <c r="O15" s="605">
        <f>SUM(O16:O19)</f>
        <v>138638</v>
      </c>
      <c r="P15" s="609">
        <v>100</v>
      </c>
      <c r="U15" s="580"/>
    </row>
    <row r="16" spans="1:24" s="5" customFormat="1" ht="15" customHeight="1" x14ac:dyDescent="0.4">
      <c r="A16" s="27"/>
      <c r="B16" s="933"/>
      <c r="C16" s="628"/>
      <c r="D16" s="524">
        <v>4</v>
      </c>
      <c r="E16" s="524" t="s">
        <v>50</v>
      </c>
      <c r="F16" s="524">
        <v>9</v>
      </c>
      <c r="G16" s="514" t="s">
        <v>332</v>
      </c>
      <c r="H16" s="604"/>
      <c r="I16" s="605">
        <v>508</v>
      </c>
      <c r="J16" s="606">
        <f>I16/I$15*100</f>
        <v>20.063191153238545</v>
      </c>
      <c r="K16" s="535">
        <v>282</v>
      </c>
      <c r="L16" s="606">
        <f>K16/K$15*100</f>
        <v>15.545755237045203</v>
      </c>
      <c r="M16" s="607">
        <v>294</v>
      </c>
      <c r="N16" s="608">
        <f>M16/M$15*100</f>
        <v>14.013346043851287</v>
      </c>
      <c r="O16" s="605">
        <v>25129</v>
      </c>
      <c r="P16" s="609">
        <f>O16/O$15*100</f>
        <v>18.12562212380444</v>
      </c>
    </row>
    <row r="17" spans="1:21" s="5" customFormat="1" ht="15" customHeight="1" x14ac:dyDescent="0.4">
      <c r="A17" s="27"/>
      <c r="B17" s="933"/>
      <c r="C17" s="628"/>
      <c r="D17" s="524">
        <v>10</v>
      </c>
      <c r="E17" s="524" t="s">
        <v>50</v>
      </c>
      <c r="F17" s="524">
        <v>19</v>
      </c>
      <c r="G17" s="514" t="s">
        <v>332</v>
      </c>
      <c r="H17" s="604"/>
      <c r="I17" s="605">
        <v>362</v>
      </c>
      <c r="J17" s="606">
        <f>I17/I$15*100</f>
        <v>14.296998420221168</v>
      </c>
      <c r="K17" s="535">
        <v>217</v>
      </c>
      <c r="L17" s="606">
        <f>K17/K$15*100</f>
        <v>11.962513781697904</v>
      </c>
      <c r="M17" s="607">
        <v>197</v>
      </c>
      <c r="N17" s="608">
        <f>M17/M$15*100</f>
        <v>9.3898951382268816</v>
      </c>
      <c r="O17" s="605">
        <v>27471</v>
      </c>
      <c r="P17" s="609">
        <f>O17/O$15*100</f>
        <v>19.814913660035486</v>
      </c>
    </row>
    <row r="18" spans="1:21" s="5" customFormat="1" ht="15" customHeight="1" x14ac:dyDescent="0.4">
      <c r="A18" s="27"/>
      <c r="B18" s="933"/>
      <c r="C18" s="628"/>
      <c r="D18" s="524">
        <v>20</v>
      </c>
      <c r="E18" s="524" t="s">
        <v>50</v>
      </c>
      <c r="F18" s="524">
        <v>29</v>
      </c>
      <c r="G18" s="514" t="s">
        <v>332</v>
      </c>
      <c r="H18" s="604"/>
      <c r="I18" s="605">
        <v>318</v>
      </c>
      <c r="J18" s="606">
        <f>I18/I$15*100</f>
        <v>12.559241706161137</v>
      </c>
      <c r="K18" s="535">
        <v>236</v>
      </c>
      <c r="L18" s="606">
        <f>K18/K$15*100</f>
        <v>13.009922822491731</v>
      </c>
      <c r="M18" s="607">
        <v>240</v>
      </c>
      <c r="N18" s="608">
        <f>M18/M$15*100</f>
        <v>11.439466158245949</v>
      </c>
      <c r="O18" s="605">
        <v>18580</v>
      </c>
      <c r="P18" s="609">
        <f>O18/O$15*100</f>
        <v>13.401809027827868</v>
      </c>
    </row>
    <row r="19" spans="1:21" s="5" customFormat="1" ht="15" customHeight="1" x14ac:dyDescent="0.4">
      <c r="A19" s="27"/>
      <c r="B19" s="933"/>
      <c r="C19" s="628"/>
      <c r="D19" s="524">
        <v>30</v>
      </c>
      <c r="E19" s="524" t="s">
        <v>332</v>
      </c>
      <c r="F19" s="52" t="s">
        <v>333</v>
      </c>
      <c r="G19" s="514" t="s">
        <v>334</v>
      </c>
      <c r="H19" s="604"/>
      <c r="I19" s="605">
        <v>1344</v>
      </c>
      <c r="J19" s="606">
        <f>I19/I$15*100</f>
        <v>53.080568720379148</v>
      </c>
      <c r="K19" s="535">
        <v>1079</v>
      </c>
      <c r="L19" s="606">
        <f>K19/K$15*100</f>
        <v>59.481808158765162</v>
      </c>
      <c r="M19" s="607">
        <v>1367</v>
      </c>
      <c r="N19" s="608">
        <f>M19/M$15*100</f>
        <v>65.157292659675875</v>
      </c>
      <c r="O19" s="605">
        <v>67458</v>
      </c>
      <c r="P19" s="609">
        <f>O19/O$15*100</f>
        <v>48.657655188332207</v>
      </c>
    </row>
    <row r="20" spans="1:21" s="5" customFormat="1" ht="3" customHeight="1" x14ac:dyDescent="0.4">
      <c r="A20" s="201"/>
      <c r="B20" s="934"/>
      <c r="C20" s="629"/>
      <c r="D20" s="611"/>
      <c r="E20" s="611"/>
      <c r="F20" s="611"/>
      <c r="G20" s="611"/>
      <c r="H20" s="612"/>
      <c r="I20" s="613"/>
      <c r="J20" s="614"/>
      <c r="K20" s="615"/>
      <c r="L20" s="614"/>
      <c r="M20" s="616"/>
      <c r="N20" s="617"/>
      <c r="O20" s="613"/>
      <c r="P20" s="618"/>
    </row>
    <row r="21" spans="1:21" s="5" customFormat="1" ht="3" customHeight="1" x14ac:dyDescent="0.4">
      <c r="A21" s="27"/>
      <c r="B21" s="935" t="s">
        <v>418</v>
      </c>
      <c r="C21" s="628"/>
      <c r="D21" s="52"/>
      <c r="E21" s="52"/>
      <c r="F21" s="52"/>
      <c r="G21" s="52"/>
      <c r="H21" s="604"/>
      <c r="I21" s="605"/>
      <c r="J21" s="606"/>
      <c r="K21" s="535"/>
      <c r="L21" s="606"/>
      <c r="M21" s="607"/>
      <c r="N21" s="608"/>
      <c r="O21" s="605"/>
      <c r="P21" s="609"/>
    </row>
    <row r="22" spans="1:21" s="5" customFormat="1" ht="15" customHeight="1" x14ac:dyDescent="0.4">
      <c r="A22" s="27"/>
      <c r="B22" s="935"/>
      <c r="C22" s="628"/>
      <c r="D22" s="912" t="s">
        <v>416</v>
      </c>
      <c r="E22" s="912"/>
      <c r="F22" s="912"/>
      <c r="G22" s="912"/>
      <c r="H22" s="604"/>
      <c r="I22" s="605">
        <f>5549390-374528</f>
        <v>5174862</v>
      </c>
      <c r="J22" s="606">
        <v>100</v>
      </c>
      <c r="K22" s="535">
        <v>3843881</v>
      </c>
      <c r="L22" s="606">
        <v>100</v>
      </c>
      <c r="M22" s="607">
        <v>4268193</v>
      </c>
      <c r="N22" s="608">
        <v>100</v>
      </c>
      <c r="O22" s="605">
        <v>291295370</v>
      </c>
      <c r="P22" s="609">
        <v>100</v>
      </c>
    </row>
    <row r="23" spans="1:21" s="5" customFormat="1" ht="15" customHeight="1" x14ac:dyDescent="0.4">
      <c r="A23" s="27"/>
      <c r="B23" s="935"/>
      <c r="C23" s="628"/>
      <c r="D23" s="524">
        <v>4</v>
      </c>
      <c r="E23" s="524" t="s">
        <v>50</v>
      </c>
      <c r="F23" s="524">
        <v>9</v>
      </c>
      <c r="G23" s="514" t="s">
        <v>332</v>
      </c>
      <c r="H23" s="604"/>
      <c r="I23" s="605">
        <v>1083221</v>
      </c>
      <c r="J23" s="606">
        <f>I23/I$22*100</f>
        <v>20.932364959683948</v>
      </c>
      <c r="K23" s="535">
        <v>396796</v>
      </c>
      <c r="L23" s="606">
        <f>K23/K$22*100</f>
        <v>10.322796153158748</v>
      </c>
      <c r="M23" s="607">
        <v>420425</v>
      </c>
      <c r="N23" s="608">
        <f>M23/M$22*100</f>
        <v>9.850187186943046</v>
      </c>
      <c r="O23" s="605">
        <v>31446927</v>
      </c>
      <c r="P23" s="609">
        <f>O23/O$22*100</f>
        <v>10.795546458565406</v>
      </c>
      <c r="U23" s="581"/>
    </row>
    <row r="24" spans="1:21" s="5" customFormat="1" ht="15" customHeight="1" x14ac:dyDescent="0.4">
      <c r="A24" s="27"/>
      <c r="B24" s="935"/>
      <c r="C24" s="628"/>
      <c r="D24" s="524">
        <v>10</v>
      </c>
      <c r="E24" s="524" t="s">
        <v>50</v>
      </c>
      <c r="F24" s="524">
        <v>19</v>
      </c>
      <c r="G24" s="514" t="s">
        <v>332</v>
      </c>
      <c r="H24" s="604"/>
      <c r="I24" s="605">
        <v>1204709</v>
      </c>
      <c r="J24" s="606">
        <f>I24/I$22*100</f>
        <v>23.280021766764023</v>
      </c>
      <c r="K24" s="535">
        <v>576717</v>
      </c>
      <c r="L24" s="606">
        <f>K24/K$22*100</f>
        <v>15.003508173119823</v>
      </c>
      <c r="M24" s="607">
        <v>456221</v>
      </c>
      <c r="N24" s="608">
        <f>M24/M$22*100</f>
        <v>10.688855916309315</v>
      </c>
      <c r="O24" s="605">
        <v>51666897</v>
      </c>
      <c r="P24" s="609">
        <f>O24/O$22*100</f>
        <v>17.736944119640487</v>
      </c>
    </row>
    <row r="25" spans="1:21" s="5" customFormat="1" ht="15" customHeight="1" x14ac:dyDescent="0.4">
      <c r="A25" s="27"/>
      <c r="B25" s="935"/>
      <c r="C25" s="628"/>
      <c r="D25" s="524">
        <v>20</v>
      </c>
      <c r="E25" s="524" t="s">
        <v>50</v>
      </c>
      <c r="F25" s="524">
        <v>29</v>
      </c>
      <c r="G25" s="514" t="s">
        <v>332</v>
      </c>
      <c r="H25" s="604"/>
      <c r="I25" s="605">
        <v>554351</v>
      </c>
      <c r="J25" s="606">
        <f>I25/I$22*100</f>
        <v>10.712382281885006</v>
      </c>
      <c r="K25" s="535">
        <v>269946</v>
      </c>
      <c r="L25" s="606">
        <f>K25/K$22*100</f>
        <v>7.0227460215339654</v>
      </c>
      <c r="M25" s="607">
        <v>298385</v>
      </c>
      <c r="N25" s="608">
        <f>M25/M$22*100</f>
        <v>6.9908975531331405</v>
      </c>
      <c r="O25" s="605">
        <v>38782024</v>
      </c>
      <c r="P25" s="609">
        <f>O25/O$22*100</f>
        <v>13.313642437914478</v>
      </c>
    </row>
    <row r="26" spans="1:21" s="5" customFormat="1" ht="15" customHeight="1" x14ac:dyDescent="0.4">
      <c r="A26" s="27"/>
      <c r="B26" s="935"/>
      <c r="C26" s="628"/>
      <c r="D26" s="524">
        <v>30</v>
      </c>
      <c r="E26" s="524" t="s">
        <v>332</v>
      </c>
      <c r="F26" s="52" t="s">
        <v>333</v>
      </c>
      <c r="G26" s="514" t="s">
        <v>334</v>
      </c>
      <c r="H26" s="604"/>
      <c r="I26" s="605">
        <f>I22-SUM(I23:I25)</f>
        <v>2332581</v>
      </c>
      <c r="J26" s="606">
        <f>I26/I$22*100</f>
        <v>45.075230991667027</v>
      </c>
      <c r="K26" s="535">
        <f>K22-SUM(K23:K25)</f>
        <v>2600422</v>
      </c>
      <c r="L26" s="606">
        <f>K26/K$22*100</f>
        <v>67.650949652187464</v>
      </c>
      <c r="M26" s="607">
        <f>M22-SUM(M23:M25)</f>
        <v>3093162</v>
      </c>
      <c r="N26" s="608">
        <f>M26/M$22*100</f>
        <v>72.470059343614508</v>
      </c>
      <c r="O26" s="605">
        <f>O22-SUM(O23:O25)</f>
        <v>169399522</v>
      </c>
      <c r="P26" s="609">
        <f>O26/O$22*100</f>
        <v>58.153866983879631</v>
      </c>
    </row>
    <row r="27" spans="1:21" s="5" customFormat="1" ht="3" customHeight="1" thickBot="1" x14ac:dyDescent="0.45">
      <c r="A27" s="36"/>
      <c r="B27" s="936"/>
      <c r="C27" s="630"/>
      <c r="D27" s="499"/>
      <c r="E27" s="499"/>
      <c r="F27" s="499"/>
      <c r="G27" s="499"/>
      <c r="H27" s="631"/>
      <c r="I27" s="632"/>
      <c r="J27" s="633"/>
      <c r="K27" s="634"/>
      <c r="L27" s="635"/>
      <c r="M27" s="636"/>
      <c r="N27" s="637"/>
      <c r="O27" s="634"/>
      <c r="P27" s="638"/>
    </row>
    <row r="28" spans="1:21" s="5" customFormat="1" ht="2.1" customHeight="1" x14ac:dyDescent="0.4">
      <c r="A28" s="10"/>
      <c r="B28" s="639"/>
      <c r="C28" s="639"/>
      <c r="D28" s="15"/>
      <c r="E28" s="15"/>
      <c r="F28" s="15"/>
      <c r="G28" s="15"/>
      <c r="H28" s="15"/>
      <c r="I28" s="15"/>
      <c r="J28" s="15"/>
      <c r="K28" s="586"/>
      <c r="L28" s="586"/>
      <c r="M28" s="480"/>
      <c r="N28" s="480"/>
      <c r="O28" s="586"/>
      <c r="P28" s="586"/>
    </row>
    <row r="29" spans="1:21" s="5" customFormat="1" ht="9.75" customHeight="1" x14ac:dyDescent="0.4">
      <c r="A29" s="10"/>
      <c r="B29" s="542" t="s">
        <v>419</v>
      </c>
      <c r="C29" s="542"/>
      <c r="K29" s="580"/>
      <c r="L29" s="640"/>
      <c r="M29" s="937" t="s">
        <v>420</v>
      </c>
      <c r="N29" s="937"/>
      <c r="O29" s="937"/>
      <c r="P29" s="937"/>
      <c r="Q29" s="641"/>
      <c r="R29" s="641"/>
    </row>
    <row r="30" spans="1:21" x14ac:dyDescent="0.4">
      <c r="A30" s="2"/>
      <c r="B30" s="642"/>
    </row>
    <row r="31" spans="1:21" x14ac:dyDescent="0.4">
      <c r="A31" s="2"/>
    </row>
    <row r="32" spans="1:21" x14ac:dyDescent="0.4">
      <c r="A32" s="2"/>
    </row>
    <row r="33" spans="1:17" x14ac:dyDescent="0.4">
      <c r="A33" s="2"/>
      <c r="B33" s="2"/>
      <c r="C33" s="2"/>
      <c r="D33" s="2"/>
      <c r="E33" s="2"/>
      <c r="F33" s="2"/>
      <c r="G33" s="2"/>
      <c r="H33" s="2"/>
      <c r="I33" s="2"/>
      <c r="J33" s="2"/>
      <c r="K33" s="643"/>
      <c r="L33" s="643"/>
      <c r="M33" s="2"/>
      <c r="N33" s="2"/>
      <c r="O33" s="2"/>
      <c r="P33" s="2"/>
      <c r="Q33" s="3"/>
    </row>
  </sheetData>
  <mergeCells count="12">
    <mergeCell ref="B7:B13"/>
    <mergeCell ref="D8:G8"/>
    <mergeCell ref="B5:G5"/>
    <mergeCell ref="K5:L5"/>
    <mergeCell ref="M5:N5"/>
    <mergeCell ref="O5:P5"/>
    <mergeCell ref="B6:G6"/>
    <mergeCell ref="B14:B20"/>
    <mergeCell ref="D15:G15"/>
    <mergeCell ref="B21:B27"/>
    <mergeCell ref="D22:G22"/>
    <mergeCell ref="M29:P29"/>
  </mergeCells>
  <phoneticPr fontId="23"/>
  <pageMargins left="0.62992125984251968" right="0.59055118110236227" top="0.47244094488188981"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V40"/>
  <sheetViews>
    <sheetView showGridLines="0" zoomScaleNormal="100" workbookViewId="0">
      <selection activeCell="Q28" sqref="Q28"/>
    </sheetView>
  </sheetViews>
  <sheetFormatPr defaultColWidth="6.125" defaultRowHeight="10.5" x14ac:dyDescent="0.4"/>
  <cols>
    <col min="1" max="1" width="2.125" style="5" customWidth="1"/>
    <col min="2" max="2" width="18.625" style="5" customWidth="1"/>
    <col min="3" max="3" width="2.125" style="5" customWidth="1"/>
    <col min="4" max="4" width="5.875" style="580" customWidth="1"/>
    <col min="5" max="5" width="1.625" style="580" customWidth="1"/>
    <col min="6" max="6" width="6.625" style="580" customWidth="1"/>
    <col min="7" max="7" width="2.125" style="580" customWidth="1"/>
    <col min="8" max="8" width="10.125" style="580" customWidth="1"/>
    <col min="9" max="9" width="2.625" style="580" customWidth="1"/>
    <col min="10" max="10" width="5.875" style="5" customWidth="1"/>
    <col min="11" max="11" width="1.625" style="5" customWidth="1"/>
    <col min="12" max="12" width="6.625" style="5" customWidth="1"/>
    <col min="13" max="13" width="2.125" style="5" customWidth="1"/>
    <col min="14" max="14" width="10.125" style="5" customWidth="1"/>
    <col min="15" max="15" width="2.625" style="5" customWidth="1"/>
    <col min="16" max="16384" width="6.125" style="5"/>
  </cols>
  <sheetData>
    <row r="1" spans="1:22" ht="12.75" customHeight="1" x14ac:dyDescent="0.4">
      <c r="A1" s="520" t="s">
        <v>421</v>
      </c>
      <c r="B1" s="10"/>
      <c r="C1" s="10"/>
      <c r="D1" s="644"/>
      <c r="E1" s="644"/>
      <c r="F1" s="644"/>
      <c r="G1" s="644"/>
      <c r="H1" s="644"/>
      <c r="I1" s="644"/>
      <c r="J1" s="10"/>
      <c r="K1" s="10"/>
      <c r="L1" s="10"/>
      <c r="M1" s="10"/>
      <c r="N1" s="10"/>
      <c r="O1" s="10"/>
      <c r="P1" s="2"/>
      <c r="V1" s="152"/>
    </row>
    <row r="2" spans="1:22" x14ac:dyDescent="0.4">
      <c r="A2" s="2"/>
    </row>
    <row r="3" spans="1:22" s="15" customFormat="1" ht="9.75" customHeight="1" x14ac:dyDescent="0.4">
      <c r="A3" s="10"/>
      <c r="D3" s="586"/>
      <c r="E3" s="586"/>
      <c r="F3" s="645"/>
      <c r="G3" s="645"/>
      <c r="H3" s="586"/>
      <c r="I3" s="586"/>
      <c r="L3" s="588"/>
      <c r="M3" s="588"/>
      <c r="O3" s="14" t="s">
        <v>422</v>
      </c>
    </row>
    <row r="4" spans="1:22" s="15" customFormat="1" ht="2.1" customHeight="1" thickBot="1" x14ac:dyDescent="0.45">
      <c r="A4" s="10"/>
      <c r="D4" s="586"/>
      <c r="E4" s="586"/>
      <c r="F4" s="645"/>
      <c r="G4" s="645"/>
      <c r="H4" s="586"/>
      <c r="I4" s="586"/>
      <c r="L4" s="588"/>
      <c r="M4" s="588"/>
      <c r="O4" s="14"/>
    </row>
    <row r="5" spans="1:22" ht="15" customHeight="1" x14ac:dyDescent="0.4">
      <c r="A5" s="111" t="s">
        <v>337</v>
      </c>
      <c r="B5" s="646" t="s">
        <v>423</v>
      </c>
      <c r="C5" s="647"/>
      <c r="D5" s="949">
        <v>29</v>
      </c>
      <c r="E5" s="950"/>
      <c r="F5" s="950"/>
      <c r="G5" s="950"/>
      <c r="H5" s="950"/>
      <c r="I5" s="950"/>
      <c r="J5" s="951">
        <v>30</v>
      </c>
      <c r="K5" s="952"/>
      <c r="L5" s="952"/>
      <c r="M5" s="952"/>
      <c r="N5" s="952"/>
      <c r="O5" s="952"/>
    </row>
    <row r="6" spans="1:22" ht="23.1" customHeight="1" x14ac:dyDescent="0.4">
      <c r="A6" s="201"/>
      <c r="B6" s="648" t="s">
        <v>424</v>
      </c>
      <c r="C6" s="649"/>
      <c r="D6" s="953" t="s">
        <v>425</v>
      </c>
      <c r="E6" s="954"/>
      <c r="F6" s="953" t="s">
        <v>426</v>
      </c>
      <c r="G6" s="954"/>
      <c r="H6" s="955" t="s">
        <v>427</v>
      </c>
      <c r="I6" s="956"/>
      <c r="J6" s="957" t="s">
        <v>425</v>
      </c>
      <c r="K6" s="958"/>
      <c r="L6" s="957" t="s">
        <v>426</v>
      </c>
      <c r="M6" s="958"/>
      <c r="N6" s="959" t="s">
        <v>427</v>
      </c>
      <c r="O6" s="960"/>
    </row>
    <row r="7" spans="1:22" ht="3" customHeight="1" x14ac:dyDescent="0.4">
      <c r="A7" s="27"/>
      <c r="B7" s="480"/>
      <c r="C7" s="650"/>
      <c r="D7" s="651"/>
      <c r="E7" s="652"/>
      <c r="F7" s="651"/>
      <c r="G7" s="653"/>
      <c r="H7" s="652"/>
      <c r="I7" s="480"/>
      <c r="J7" s="654"/>
      <c r="K7" s="655"/>
      <c r="L7" s="654"/>
      <c r="M7" s="656"/>
      <c r="N7" s="655"/>
      <c r="O7" s="657"/>
    </row>
    <row r="8" spans="1:22" ht="18" customHeight="1" x14ac:dyDescent="0.4">
      <c r="A8" s="27"/>
      <c r="B8" s="52" t="s">
        <v>74</v>
      </c>
      <c r="C8" s="650"/>
      <c r="D8" s="479">
        <f>SUM(D10:D33)</f>
        <v>87</v>
      </c>
      <c r="E8" s="652"/>
      <c r="F8" s="479">
        <f>SUM(F10:F33)</f>
        <v>1814</v>
      </c>
      <c r="G8" s="653"/>
      <c r="H8" s="479">
        <v>3843881</v>
      </c>
      <c r="I8" s="480"/>
      <c r="J8" s="658">
        <f>SUM(J10:J33)</f>
        <v>91</v>
      </c>
      <c r="K8" s="655"/>
      <c r="L8" s="658">
        <f>SUM(L10:L33)</f>
        <v>2098</v>
      </c>
      <c r="M8" s="656"/>
      <c r="N8" s="658">
        <v>4268193</v>
      </c>
      <c r="O8" s="657"/>
    </row>
    <row r="9" spans="1:22" ht="3.95" customHeight="1" x14ac:dyDescent="0.4">
      <c r="A9" s="27"/>
      <c r="B9" s="52"/>
      <c r="C9" s="650"/>
      <c r="D9" s="479"/>
      <c r="E9" s="652"/>
      <c r="F9" s="479"/>
      <c r="G9" s="653"/>
      <c r="H9" s="535"/>
      <c r="I9" s="480"/>
      <c r="J9" s="658"/>
      <c r="K9" s="655"/>
      <c r="L9" s="658"/>
      <c r="M9" s="656"/>
      <c r="N9" s="659"/>
      <c r="O9" s="657"/>
    </row>
    <row r="10" spans="1:22" ht="17.100000000000001" customHeight="1" x14ac:dyDescent="0.4">
      <c r="A10" s="27"/>
      <c r="B10" s="52" t="s">
        <v>428</v>
      </c>
      <c r="C10" s="650"/>
      <c r="D10" s="660" t="s">
        <v>429</v>
      </c>
      <c r="E10" s="661"/>
      <c r="F10" s="660" t="s">
        <v>429</v>
      </c>
      <c r="G10" s="662"/>
      <c r="H10" s="663" t="s">
        <v>430</v>
      </c>
      <c r="I10" s="480"/>
      <c r="J10" s="664">
        <v>1</v>
      </c>
      <c r="K10" s="665"/>
      <c r="L10" s="664">
        <v>5</v>
      </c>
      <c r="M10" s="666"/>
      <c r="N10" s="667" t="s">
        <v>431</v>
      </c>
      <c r="O10" s="657"/>
    </row>
    <row r="11" spans="1:22" ht="17.100000000000001" customHeight="1" x14ac:dyDescent="0.4">
      <c r="A11" s="27"/>
      <c r="B11" s="52" t="s">
        <v>432</v>
      </c>
      <c r="C11" s="650"/>
      <c r="D11" s="660" t="s">
        <v>430</v>
      </c>
      <c r="E11" s="661"/>
      <c r="F11" s="660" t="s">
        <v>430</v>
      </c>
      <c r="G11" s="662"/>
      <c r="H11" s="660" t="s">
        <v>430</v>
      </c>
      <c r="I11" s="480"/>
      <c r="J11" s="664" t="s">
        <v>430</v>
      </c>
      <c r="K11" s="665"/>
      <c r="L11" s="664" t="s">
        <v>430</v>
      </c>
      <c r="M11" s="666"/>
      <c r="N11" s="664" t="s">
        <v>430</v>
      </c>
      <c r="O11" s="657"/>
    </row>
    <row r="12" spans="1:22" ht="17.100000000000001" customHeight="1" x14ac:dyDescent="0.4">
      <c r="A12" s="27"/>
      <c r="B12" s="52" t="s">
        <v>433</v>
      </c>
      <c r="C12" s="650"/>
      <c r="D12" s="660">
        <v>4</v>
      </c>
      <c r="E12" s="661"/>
      <c r="F12" s="660">
        <v>50</v>
      </c>
      <c r="G12" s="662"/>
      <c r="H12" s="663">
        <v>87620</v>
      </c>
      <c r="I12" s="480"/>
      <c r="J12" s="664">
        <v>3</v>
      </c>
      <c r="K12" s="665"/>
      <c r="L12" s="664">
        <v>41</v>
      </c>
      <c r="M12" s="666"/>
      <c r="N12" s="667">
        <v>52988</v>
      </c>
      <c r="O12" s="657"/>
    </row>
    <row r="13" spans="1:22" ht="17.100000000000001" customHeight="1" x14ac:dyDescent="0.4">
      <c r="A13" s="27"/>
      <c r="B13" s="52" t="s">
        <v>434</v>
      </c>
      <c r="C13" s="650"/>
      <c r="D13" s="660" t="s">
        <v>430</v>
      </c>
      <c r="E13" s="661"/>
      <c r="F13" s="660" t="s">
        <v>430</v>
      </c>
      <c r="G13" s="662"/>
      <c r="H13" s="660" t="s">
        <v>430</v>
      </c>
      <c r="I13" s="480"/>
      <c r="J13" s="664" t="s">
        <v>430</v>
      </c>
      <c r="K13" s="665"/>
      <c r="L13" s="664" t="s">
        <v>430</v>
      </c>
      <c r="M13" s="666"/>
      <c r="N13" s="664" t="s">
        <v>430</v>
      </c>
      <c r="O13" s="657"/>
    </row>
    <row r="14" spans="1:22" ht="17.100000000000001" customHeight="1" x14ac:dyDescent="0.4">
      <c r="A14" s="27"/>
      <c r="B14" s="52" t="s">
        <v>435</v>
      </c>
      <c r="C14" s="650"/>
      <c r="D14" s="660" t="s">
        <v>430</v>
      </c>
      <c r="E14" s="661"/>
      <c r="F14" s="660" t="s">
        <v>430</v>
      </c>
      <c r="G14" s="662"/>
      <c r="H14" s="660" t="s">
        <v>430</v>
      </c>
      <c r="I14" s="480"/>
      <c r="J14" s="664" t="s">
        <v>430</v>
      </c>
      <c r="K14" s="665"/>
      <c r="L14" s="664" t="s">
        <v>430</v>
      </c>
      <c r="M14" s="666"/>
      <c r="N14" s="664" t="s">
        <v>430</v>
      </c>
      <c r="O14" s="657"/>
    </row>
    <row r="15" spans="1:22" ht="17.100000000000001" customHeight="1" x14ac:dyDescent="0.4">
      <c r="A15" s="27"/>
      <c r="B15" s="52" t="s">
        <v>436</v>
      </c>
      <c r="C15" s="650"/>
      <c r="D15" s="660">
        <v>5</v>
      </c>
      <c r="E15" s="661"/>
      <c r="F15" s="660">
        <v>28</v>
      </c>
      <c r="G15" s="662"/>
      <c r="H15" s="663">
        <v>26291</v>
      </c>
      <c r="I15" s="480"/>
      <c r="J15" s="664">
        <v>6</v>
      </c>
      <c r="K15" s="665"/>
      <c r="L15" s="664">
        <v>37</v>
      </c>
      <c r="M15" s="666"/>
      <c r="N15" s="667">
        <v>42374</v>
      </c>
      <c r="O15" s="657"/>
    </row>
    <row r="16" spans="1:22" ht="17.100000000000001" customHeight="1" x14ac:dyDescent="0.4">
      <c r="A16" s="27"/>
      <c r="B16" s="52" t="s">
        <v>437</v>
      </c>
      <c r="C16" s="650"/>
      <c r="D16" s="660">
        <v>67</v>
      </c>
      <c r="E16" s="661"/>
      <c r="F16" s="660">
        <v>1615</v>
      </c>
      <c r="G16" s="662"/>
      <c r="H16" s="663">
        <v>3429718</v>
      </c>
      <c r="I16" s="480"/>
      <c r="J16" s="664">
        <v>70</v>
      </c>
      <c r="K16" s="665"/>
      <c r="L16" s="664">
        <v>1885</v>
      </c>
      <c r="M16" s="666"/>
      <c r="N16" s="667">
        <v>3862350</v>
      </c>
      <c r="O16" s="657"/>
    </row>
    <row r="17" spans="1:16" ht="17.100000000000001" customHeight="1" x14ac:dyDescent="0.4">
      <c r="A17" s="27"/>
      <c r="B17" s="52" t="s">
        <v>438</v>
      </c>
      <c r="C17" s="650"/>
      <c r="D17" s="660" t="s">
        <v>430</v>
      </c>
      <c r="E17" s="661"/>
      <c r="F17" s="660" t="s">
        <v>430</v>
      </c>
      <c r="G17" s="662"/>
      <c r="H17" s="660" t="s">
        <v>430</v>
      </c>
      <c r="I17" s="480"/>
      <c r="J17" s="664" t="s">
        <v>430</v>
      </c>
      <c r="K17" s="665"/>
      <c r="L17" s="664" t="s">
        <v>430</v>
      </c>
      <c r="M17" s="666"/>
      <c r="N17" s="664" t="s">
        <v>430</v>
      </c>
      <c r="O17" s="657"/>
    </row>
    <row r="18" spans="1:16" ht="17.100000000000001" customHeight="1" x14ac:dyDescent="0.4">
      <c r="A18" s="27"/>
      <c r="B18" s="52" t="s">
        <v>439</v>
      </c>
      <c r="C18" s="650"/>
      <c r="D18" s="660" t="s">
        <v>430</v>
      </c>
      <c r="E18" s="661"/>
      <c r="F18" s="660" t="s">
        <v>430</v>
      </c>
      <c r="G18" s="662"/>
      <c r="H18" s="660" t="s">
        <v>430</v>
      </c>
      <c r="I18" s="480"/>
      <c r="J18" s="664" t="s">
        <v>430</v>
      </c>
      <c r="K18" s="665"/>
      <c r="L18" s="664" t="s">
        <v>430</v>
      </c>
      <c r="M18" s="666"/>
      <c r="N18" s="664" t="s">
        <v>430</v>
      </c>
      <c r="O18" s="657"/>
    </row>
    <row r="19" spans="1:16" ht="17.100000000000001" customHeight="1" x14ac:dyDescent="0.4">
      <c r="A19" s="27"/>
      <c r="B19" s="52" t="s">
        <v>440</v>
      </c>
      <c r="C19" s="650"/>
      <c r="D19" s="660">
        <v>1</v>
      </c>
      <c r="E19" s="661"/>
      <c r="F19" s="660">
        <v>5</v>
      </c>
      <c r="G19" s="662"/>
      <c r="H19" s="660" t="s">
        <v>431</v>
      </c>
      <c r="I19" s="480"/>
      <c r="J19" s="664">
        <v>1</v>
      </c>
      <c r="K19" s="665"/>
      <c r="L19" s="664">
        <v>5</v>
      </c>
      <c r="M19" s="666"/>
      <c r="N19" s="664" t="s">
        <v>431</v>
      </c>
      <c r="O19" s="657"/>
    </row>
    <row r="20" spans="1:16" ht="17.100000000000001" customHeight="1" x14ac:dyDescent="0.4">
      <c r="A20" s="27"/>
      <c r="B20" s="52" t="s">
        <v>441</v>
      </c>
      <c r="C20" s="650"/>
      <c r="D20" s="660" t="s">
        <v>430</v>
      </c>
      <c r="E20" s="661"/>
      <c r="F20" s="660" t="s">
        <v>430</v>
      </c>
      <c r="G20" s="662"/>
      <c r="H20" s="660" t="s">
        <v>430</v>
      </c>
      <c r="I20" s="480"/>
      <c r="J20" s="664" t="s">
        <v>430</v>
      </c>
      <c r="K20" s="665"/>
      <c r="L20" s="664" t="s">
        <v>430</v>
      </c>
      <c r="M20" s="666"/>
      <c r="N20" s="664" t="s">
        <v>430</v>
      </c>
      <c r="O20" s="657"/>
    </row>
    <row r="21" spans="1:16" ht="17.100000000000001" customHeight="1" x14ac:dyDescent="0.4">
      <c r="A21" s="27"/>
      <c r="B21" s="52" t="s">
        <v>442</v>
      </c>
      <c r="C21" s="650"/>
      <c r="D21" s="660" t="s">
        <v>430</v>
      </c>
      <c r="E21" s="661"/>
      <c r="F21" s="660" t="s">
        <v>430</v>
      </c>
      <c r="G21" s="662"/>
      <c r="H21" s="660" t="s">
        <v>430</v>
      </c>
      <c r="I21" s="480"/>
      <c r="J21" s="664" t="s">
        <v>430</v>
      </c>
      <c r="K21" s="665"/>
      <c r="L21" s="664" t="s">
        <v>430</v>
      </c>
      <c r="M21" s="666"/>
      <c r="N21" s="664" t="s">
        <v>430</v>
      </c>
      <c r="O21" s="657"/>
    </row>
    <row r="22" spans="1:16" ht="17.100000000000001" customHeight="1" x14ac:dyDescent="0.4">
      <c r="A22" s="27"/>
      <c r="B22" s="52" t="s">
        <v>443</v>
      </c>
      <c r="C22" s="650"/>
      <c r="D22" s="660" t="s">
        <v>430</v>
      </c>
      <c r="E22" s="661"/>
      <c r="F22" s="660" t="s">
        <v>430</v>
      </c>
      <c r="G22" s="662"/>
      <c r="H22" s="660" t="s">
        <v>430</v>
      </c>
      <c r="I22" s="480"/>
      <c r="J22" s="664" t="s">
        <v>430</v>
      </c>
      <c r="K22" s="665"/>
      <c r="L22" s="664" t="s">
        <v>430</v>
      </c>
      <c r="M22" s="666"/>
      <c r="N22" s="664" t="s">
        <v>430</v>
      </c>
      <c r="O22" s="657"/>
    </row>
    <row r="23" spans="1:16" ht="17.100000000000001" customHeight="1" x14ac:dyDescent="0.4">
      <c r="A23" s="27"/>
      <c r="B23" s="52" t="s">
        <v>444</v>
      </c>
      <c r="C23" s="650"/>
      <c r="D23" s="660" t="s">
        <v>430</v>
      </c>
      <c r="E23" s="661"/>
      <c r="F23" s="660" t="s">
        <v>430</v>
      </c>
      <c r="G23" s="662"/>
      <c r="H23" s="660" t="s">
        <v>430</v>
      </c>
      <c r="I23" s="480"/>
      <c r="J23" s="664" t="s">
        <v>430</v>
      </c>
      <c r="K23" s="665"/>
      <c r="L23" s="664" t="s">
        <v>430</v>
      </c>
      <c r="M23" s="666"/>
      <c r="N23" s="664" t="s">
        <v>430</v>
      </c>
      <c r="O23" s="657"/>
    </row>
    <row r="24" spans="1:16" ht="17.100000000000001" customHeight="1" x14ac:dyDescent="0.4">
      <c r="A24" s="27"/>
      <c r="B24" s="52" t="s">
        <v>371</v>
      </c>
      <c r="C24" s="650"/>
      <c r="D24" s="660" t="s">
        <v>430</v>
      </c>
      <c r="E24" s="661"/>
      <c r="F24" s="660" t="s">
        <v>430</v>
      </c>
      <c r="G24" s="662"/>
      <c r="H24" s="660" t="s">
        <v>430</v>
      </c>
      <c r="I24" s="480"/>
      <c r="J24" s="664" t="s">
        <v>430</v>
      </c>
      <c r="K24" s="665"/>
      <c r="L24" s="664" t="s">
        <v>430</v>
      </c>
      <c r="M24" s="666"/>
      <c r="N24" s="664" t="s">
        <v>430</v>
      </c>
      <c r="O24" s="657"/>
    </row>
    <row r="25" spans="1:16" ht="17.100000000000001" customHeight="1" x14ac:dyDescent="0.4">
      <c r="A25" s="27"/>
      <c r="B25" s="52" t="s">
        <v>445</v>
      </c>
      <c r="C25" s="650"/>
      <c r="D25" s="660">
        <v>1</v>
      </c>
      <c r="E25" s="661"/>
      <c r="F25" s="660">
        <v>7</v>
      </c>
      <c r="G25" s="662"/>
      <c r="H25" s="663" t="s">
        <v>431</v>
      </c>
      <c r="I25" s="480"/>
      <c r="J25" s="664">
        <v>1</v>
      </c>
      <c r="K25" s="665"/>
      <c r="L25" s="664">
        <v>7</v>
      </c>
      <c r="M25" s="666"/>
      <c r="N25" s="667" t="s">
        <v>431</v>
      </c>
      <c r="O25" s="657"/>
    </row>
    <row r="26" spans="1:16" ht="17.100000000000001" customHeight="1" x14ac:dyDescent="0.4">
      <c r="A26" s="27"/>
      <c r="B26" s="52" t="s">
        <v>446</v>
      </c>
      <c r="C26" s="650"/>
      <c r="D26" s="660" t="s">
        <v>430</v>
      </c>
      <c r="E26" s="661"/>
      <c r="F26" s="660" t="s">
        <v>430</v>
      </c>
      <c r="G26" s="662"/>
      <c r="H26" s="660" t="s">
        <v>430</v>
      </c>
      <c r="I26" s="480"/>
      <c r="J26" s="664" t="s">
        <v>430</v>
      </c>
      <c r="K26" s="665"/>
      <c r="L26" s="664" t="s">
        <v>430</v>
      </c>
      <c r="M26" s="666"/>
      <c r="N26" s="664" t="s">
        <v>430</v>
      </c>
      <c r="O26" s="657"/>
    </row>
    <row r="27" spans="1:16" ht="17.100000000000001" customHeight="1" x14ac:dyDescent="0.4">
      <c r="A27" s="27"/>
      <c r="B27" s="52" t="s">
        <v>447</v>
      </c>
      <c r="C27" s="650"/>
      <c r="D27" s="660">
        <v>1</v>
      </c>
      <c r="E27" s="661"/>
      <c r="F27" s="660">
        <v>5</v>
      </c>
      <c r="G27" s="662"/>
      <c r="H27" s="663" t="s">
        <v>431</v>
      </c>
      <c r="I27" s="480"/>
      <c r="J27" s="664">
        <v>1</v>
      </c>
      <c r="K27" s="665"/>
      <c r="L27" s="664">
        <v>6</v>
      </c>
      <c r="M27" s="666"/>
      <c r="N27" s="667" t="s">
        <v>431</v>
      </c>
      <c r="O27" s="657"/>
    </row>
    <row r="28" spans="1:16" ht="17.100000000000001" customHeight="1" x14ac:dyDescent="0.4">
      <c r="A28" s="27"/>
      <c r="B28" s="52" t="s">
        <v>448</v>
      </c>
      <c r="C28" s="650"/>
      <c r="D28" s="660">
        <v>1</v>
      </c>
      <c r="E28" s="661"/>
      <c r="F28" s="660">
        <v>16</v>
      </c>
      <c r="G28" s="662"/>
      <c r="H28" s="660" t="s">
        <v>431</v>
      </c>
      <c r="I28" s="480"/>
      <c r="J28" s="664">
        <v>1</v>
      </c>
      <c r="K28" s="665"/>
      <c r="L28" s="664">
        <v>29</v>
      </c>
      <c r="M28" s="666"/>
      <c r="N28" s="664" t="s">
        <v>431</v>
      </c>
      <c r="O28" s="657"/>
    </row>
    <row r="29" spans="1:16" ht="17.100000000000001" customHeight="1" x14ac:dyDescent="0.4">
      <c r="A29" s="27"/>
      <c r="B29" s="52" t="s">
        <v>449</v>
      </c>
      <c r="C29" s="650"/>
      <c r="D29" s="660">
        <v>3</v>
      </c>
      <c r="E29" s="661"/>
      <c r="F29" s="660">
        <v>18</v>
      </c>
      <c r="G29" s="662"/>
      <c r="H29" s="663">
        <v>22352</v>
      </c>
      <c r="I29" s="480"/>
      <c r="J29" s="664">
        <v>3</v>
      </c>
      <c r="K29" s="665"/>
      <c r="L29" s="664">
        <v>20</v>
      </c>
      <c r="M29" s="666"/>
      <c r="N29" s="667">
        <v>23240</v>
      </c>
      <c r="O29" s="657"/>
    </row>
    <row r="30" spans="1:16" ht="17.100000000000001" customHeight="1" x14ac:dyDescent="0.4">
      <c r="A30" s="27"/>
      <c r="B30" s="52" t="s">
        <v>450</v>
      </c>
      <c r="C30" s="650"/>
      <c r="D30" s="660">
        <v>1</v>
      </c>
      <c r="E30" s="661"/>
      <c r="F30" s="660">
        <v>12</v>
      </c>
      <c r="G30" s="662"/>
      <c r="H30" s="663" t="s">
        <v>431</v>
      </c>
      <c r="I30" s="480"/>
      <c r="J30" s="664">
        <v>1</v>
      </c>
      <c r="K30" s="665"/>
      <c r="L30" s="664">
        <v>9</v>
      </c>
      <c r="M30" s="666"/>
      <c r="N30" s="667" t="s">
        <v>431</v>
      </c>
      <c r="O30" s="657"/>
    </row>
    <row r="31" spans="1:16" ht="17.100000000000001" customHeight="1" x14ac:dyDescent="0.4">
      <c r="A31" s="27"/>
      <c r="B31" s="52" t="s">
        <v>451</v>
      </c>
      <c r="C31" s="650"/>
      <c r="D31" s="660" t="s">
        <v>430</v>
      </c>
      <c r="E31" s="661"/>
      <c r="F31" s="660" t="s">
        <v>430</v>
      </c>
      <c r="G31" s="662"/>
      <c r="H31" s="660" t="s">
        <v>430</v>
      </c>
      <c r="I31" s="480"/>
      <c r="J31" s="664" t="s">
        <v>430</v>
      </c>
      <c r="K31" s="665"/>
      <c r="L31" s="664" t="s">
        <v>430</v>
      </c>
      <c r="M31" s="666"/>
      <c r="N31" s="664" t="s">
        <v>430</v>
      </c>
      <c r="O31" s="657"/>
      <c r="P31" s="552"/>
    </row>
    <row r="32" spans="1:16" ht="17.100000000000001" customHeight="1" x14ac:dyDescent="0.4">
      <c r="A32" s="27"/>
      <c r="B32" s="52" t="s">
        <v>452</v>
      </c>
      <c r="C32" s="650"/>
      <c r="D32" s="660" t="s">
        <v>430</v>
      </c>
      <c r="E32" s="661"/>
      <c r="F32" s="660" t="s">
        <v>430</v>
      </c>
      <c r="G32" s="662"/>
      <c r="H32" s="660" t="s">
        <v>430</v>
      </c>
      <c r="I32" s="480"/>
      <c r="J32" s="664" t="s">
        <v>430</v>
      </c>
      <c r="K32" s="665"/>
      <c r="L32" s="664" t="s">
        <v>430</v>
      </c>
      <c r="M32" s="666"/>
      <c r="N32" s="664" t="s">
        <v>430</v>
      </c>
      <c r="O32" s="657"/>
      <c r="P32" s="552"/>
    </row>
    <row r="33" spans="1:16" ht="17.100000000000001" customHeight="1" x14ac:dyDescent="0.4">
      <c r="A33" s="27"/>
      <c r="B33" s="52" t="s">
        <v>453</v>
      </c>
      <c r="C33" s="650"/>
      <c r="D33" s="660">
        <v>3</v>
      </c>
      <c r="E33" s="661"/>
      <c r="F33" s="660">
        <v>58</v>
      </c>
      <c r="G33" s="662"/>
      <c r="H33" s="663">
        <v>181586</v>
      </c>
      <c r="I33" s="480"/>
      <c r="J33" s="664">
        <v>3</v>
      </c>
      <c r="K33" s="665"/>
      <c r="L33" s="664">
        <v>54</v>
      </c>
      <c r="M33" s="666"/>
      <c r="N33" s="667">
        <v>191665</v>
      </c>
      <c r="O33" s="657"/>
      <c r="P33" s="552"/>
    </row>
    <row r="34" spans="1:16" ht="3" customHeight="1" thickBot="1" x14ac:dyDescent="0.45">
      <c r="A34" s="36"/>
      <c r="B34" s="668"/>
      <c r="C34" s="631"/>
      <c r="D34" s="669"/>
      <c r="E34" s="670"/>
      <c r="F34" s="669"/>
      <c r="G34" s="671"/>
      <c r="H34" s="672"/>
      <c r="I34" s="634"/>
      <c r="J34" s="673"/>
      <c r="K34" s="674"/>
      <c r="L34" s="673"/>
      <c r="M34" s="675"/>
      <c r="N34" s="676"/>
      <c r="O34" s="677"/>
      <c r="P34" s="552"/>
    </row>
    <row r="35" spans="1:16" ht="2.1" customHeight="1" x14ac:dyDescent="0.4">
      <c r="A35" s="10"/>
      <c r="B35" s="678"/>
      <c r="C35" s="15"/>
      <c r="D35" s="679"/>
      <c r="E35" s="680"/>
      <c r="F35" s="679"/>
      <c r="G35" s="680"/>
      <c r="H35" s="679"/>
      <c r="I35" s="586"/>
      <c r="J35" s="535"/>
      <c r="K35" s="652"/>
      <c r="L35" s="535"/>
      <c r="M35" s="652"/>
      <c r="N35" s="535"/>
      <c r="O35" s="480"/>
      <c r="P35" s="552"/>
    </row>
    <row r="36" spans="1:16" ht="9.75" customHeight="1" x14ac:dyDescent="0.4">
      <c r="A36" s="110" t="s">
        <v>454</v>
      </c>
      <c r="B36" s="542" t="s">
        <v>455</v>
      </c>
      <c r="I36" s="807" t="s">
        <v>420</v>
      </c>
      <c r="J36" s="807"/>
      <c r="K36" s="807"/>
      <c r="L36" s="807"/>
      <c r="M36" s="807"/>
      <c r="N36" s="807"/>
      <c r="O36" s="807"/>
      <c r="P36" s="552"/>
    </row>
    <row r="37" spans="1:16" x14ac:dyDescent="0.4">
      <c r="A37" s="110"/>
      <c r="B37" s="681"/>
      <c r="C37" s="2"/>
      <c r="D37" s="643"/>
      <c r="E37" s="643"/>
      <c r="F37" s="643"/>
      <c r="G37" s="643"/>
      <c r="H37" s="643"/>
      <c r="I37" s="643"/>
      <c r="J37" s="62"/>
      <c r="K37" s="62"/>
      <c r="L37" s="62"/>
      <c r="M37" s="62"/>
      <c r="N37" s="62"/>
      <c r="O37" s="190"/>
      <c r="P37" s="62"/>
    </row>
    <row r="38" spans="1:16" x14ac:dyDescent="0.4">
      <c r="A38" s="2"/>
      <c r="B38" s="2"/>
      <c r="C38" s="2"/>
      <c r="D38" s="643"/>
      <c r="E38" s="643"/>
      <c r="F38" s="643"/>
      <c r="G38" s="643"/>
      <c r="H38" s="643"/>
      <c r="I38" s="643"/>
      <c r="J38" s="2"/>
      <c r="K38" s="2"/>
      <c r="L38" s="2"/>
      <c r="M38" s="2"/>
      <c r="N38" s="2"/>
      <c r="O38" s="2"/>
      <c r="P38" s="2"/>
    </row>
    <row r="39" spans="1:16" x14ac:dyDescent="0.4">
      <c r="A39" s="2"/>
      <c r="B39" s="2"/>
      <c r="C39" s="2"/>
      <c r="D39" s="643"/>
      <c r="E39" s="643"/>
      <c r="F39" s="643"/>
      <c r="G39" s="643"/>
      <c r="H39" s="643"/>
      <c r="I39" s="643"/>
      <c r="J39" s="2"/>
      <c r="K39" s="2"/>
      <c r="L39" s="2"/>
      <c r="M39" s="2"/>
      <c r="N39" s="2"/>
      <c r="O39" s="2"/>
      <c r="P39" s="2"/>
    </row>
    <row r="40" spans="1:16" x14ac:dyDescent="0.4">
      <c r="A40" s="2"/>
      <c r="B40" s="2"/>
      <c r="C40" s="2"/>
      <c r="D40" s="643"/>
      <c r="E40" s="643"/>
      <c r="F40" s="643"/>
      <c r="G40" s="643"/>
      <c r="H40" s="643"/>
      <c r="I40" s="643"/>
      <c r="J40" s="2"/>
      <c r="K40" s="2"/>
      <c r="L40" s="2"/>
      <c r="M40" s="2"/>
      <c r="N40" s="2"/>
      <c r="O40" s="2"/>
      <c r="P40" s="2"/>
    </row>
  </sheetData>
  <mergeCells count="9">
    <mergeCell ref="I36:O36"/>
    <mergeCell ref="D5:I5"/>
    <mergeCell ref="J5:O5"/>
    <mergeCell ref="D6:E6"/>
    <mergeCell ref="F6:G6"/>
    <mergeCell ref="H6:I6"/>
    <mergeCell ref="J6:K6"/>
    <mergeCell ref="L6:M6"/>
    <mergeCell ref="N6:O6"/>
  </mergeCells>
  <phoneticPr fontId="23"/>
  <pageMargins left="0.62992125984251968" right="0.59055118110236227" top="0.47244094488188981" bottom="0.39370078740157483" header="0.51181102362204722" footer="0.51181102362204722"/>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N33"/>
  <sheetViews>
    <sheetView showGridLines="0" zoomScaleNormal="100" workbookViewId="0">
      <selection activeCell="E18" sqref="E18"/>
    </sheetView>
  </sheetViews>
  <sheetFormatPr defaultColWidth="6.125" defaultRowHeight="10.5" x14ac:dyDescent="0.4"/>
  <cols>
    <col min="1" max="1" width="0.875" style="5" customWidth="1"/>
    <col min="2" max="2" width="3.625" style="5" customWidth="1"/>
    <col min="3" max="4" width="0.875" style="5" customWidth="1"/>
    <col min="5" max="5" width="22" style="5" customWidth="1"/>
    <col min="6" max="6" width="0.875" style="5" customWidth="1"/>
    <col min="7" max="7" width="10.625" style="5" customWidth="1"/>
    <col min="8" max="8" width="3.625" style="5" customWidth="1"/>
    <col min="9" max="9" width="10.625" style="5" customWidth="1"/>
    <col min="10" max="10" width="3.625" style="5" customWidth="1"/>
    <col min="11" max="11" width="10.625" style="64" customWidth="1"/>
    <col min="12" max="12" width="3.625" style="64" customWidth="1"/>
    <col min="13" max="13" width="10.625" style="5" customWidth="1"/>
    <col min="14" max="14" width="3.625" style="5" customWidth="1"/>
    <col min="15" max="16384" width="6.125" style="5"/>
  </cols>
  <sheetData>
    <row r="1" spans="1:14" ht="17.25" customHeight="1" x14ac:dyDescent="0.4">
      <c r="A1" s="682" t="s">
        <v>456</v>
      </c>
      <c r="C1" s="682"/>
      <c r="E1" s="15"/>
      <c r="F1" s="15"/>
      <c r="G1" s="15"/>
      <c r="H1" s="15"/>
      <c r="I1" s="15"/>
      <c r="J1" s="15"/>
      <c r="K1" s="683"/>
      <c r="L1" s="683"/>
      <c r="M1" s="15"/>
      <c r="N1" s="15"/>
    </row>
    <row r="2" spans="1:14" ht="17.25" customHeight="1" x14ac:dyDescent="0.4">
      <c r="B2" s="684" t="s">
        <v>457</v>
      </c>
      <c r="C2" s="15"/>
      <c r="E2" s="15"/>
      <c r="F2" s="15"/>
      <c r="G2" s="15"/>
      <c r="H2" s="588"/>
      <c r="I2" s="15"/>
      <c r="J2" s="15"/>
      <c r="K2" s="683"/>
      <c r="L2" s="966"/>
      <c r="M2" s="966"/>
      <c r="N2" s="966"/>
    </row>
    <row r="3" spans="1:14" ht="6" customHeight="1" x14ac:dyDescent="0.4"/>
    <row r="4" spans="1:14" ht="9.75" customHeight="1" x14ac:dyDescent="0.4">
      <c r="B4" s="15"/>
      <c r="C4" s="15"/>
      <c r="D4" s="685"/>
      <c r="E4" s="15"/>
      <c r="F4" s="15"/>
      <c r="G4" s="15"/>
      <c r="H4" s="588"/>
      <c r="I4" s="15"/>
      <c r="J4" s="15"/>
      <c r="K4" s="15"/>
      <c r="L4" s="15"/>
      <c r="M4" s="967" t="s">
        <v>458</v>
      </c>
      <c r="N4" s="967"/>
    </row>
    <row r="5" spans="1:14" ht="2.1" customHeight="1" thickBot="1" x14ac:dyDescent="0.45">
      <c r="B5" s="15"/>
      <c r="C5" s="15"/>
      <c r="D5" s="685"/>
      <c r="E5" s="15"/>
      <c r="F5" s="15"/>
      <c r="G5" s="15"/>
      <c r="H5" s="588"/>
      <c r="I5" s="15"/>
      <c r="J5" s="15"/>
      <c r="K5" s="15"/>
      <c r="L5" s="15"/>
      <c r="M5" s="14"/>
      <c r="N5" s="14"/>
    </row>
    <row r="6" spans="1:14" s="15" customFormat="1" ht="14.1" customHeight="1" x14ac:dyDescent="0.4">
      <c r="A6" s="686"/>
      <c r="B6" s="938" t="s">
        <v>459</v>
      </c>
      <c r="C6" s="938"/>
      <c r="D6" s="938"/>
      <c r="E6" s="938"/>
      <c r="F6" s="647"/>
      <c r="G6" s="902" t="s">
        <v>460</v>
      </c>
      <c r="H6" s="968"/>
      <c r="I6" s="902">
        <v>17</v>
      </c>
      <c r="J6" s="968"/>
      <c r="K6" s="902">
        <v>22</v>
      </c>
      <c r="L6" s="968"/>
      <c r="M6" s="971">
        <v>27</v>
      </c>
      <c r="N6" s="972"/>
    </row>
    <row r="7" spans="1:14" ht="14.1" customHeight="1" x14ac:dyDescent="0.4">
      <c r="A7" s="480"/>
      <c r="B7" s="975" t="s">
        <v>6</v>
      </c>
      <c r="C7" s="975"/>
      <c r="D7" s="975"/>
      <c r="E7" s="975"/>
      <c r="F7" s="687"/>
      <c r="G7" s="969"/>
      <c r="H7" s="970"/>
      <c r="I7" s="969"/>
      <c r="J7" s="970"/>
      <c r="K7" s="969"/>
      <c r="L7" s="970"/>
      <c r="M7" s="973"/>
      <c r="N7" s="974"/>
    </row>
    <row r="8" spans="1:14" ht="18" customHeight="1" x14ac:dyDescent="0.4">
      <c r="A8" s="688"/>
      <c r="B8" s="961" t="s">
        <v>461</v>
      </c>
      <c r="C8" s="961"/>
      <c r="D8" s="961"/>
      <c r="E8" s="961"/>
      <c r="F8" s="689"/>
      <c r="G8" s="690">
        <v>20512</v>
      </c>
      <c r="H8" s="691"/>
      <c r="I8" s="692">
        <v>21053</v>
      </c>
      <c r="J8" s="689"/>
      <c r="K8" s="690">
        <v>24504</v>
      </c>
      <c r="L8" s="688"/>
      <c r="M8" s="693">
        <v>24692</v>
      </c>
      <c r="N8" s="694"/>
    </row>
    <row r="9" spans="1:14" ht="3" customHeight="1" x14ac:dyDescent="0.4">
      <c r="A9" s="480"/>
      <c r="B9" s="962" t="s">
        <v>462</v>
      </c>
      <c r="C9" s="603"/>
      <c r="D9" s="695"/>
      <c r="E9" s="620"/>
      <c r="F9" s="650"/>
      <c r="G9" s="696"/>
      <c r="H9" s="15"/>
      <c r="I9" s="697"/>
      <c r="J9" s="698"/>
      <c r="K9" s="15"/>
      <c r="L9" s="15"/>
      <c r="M9" s="658"/>
      <c r="N9" s="655"/>
    </row>
    <row r="10" spans="1:14" ht="15" customHeight="1" x14ac:dyDescent="0.4">
      <c r="A10" s="480"/>
      <c r="B10" s="963"/>
      <c r="C10" s="603"/>
      <c r="D10" s="529"/>
      <c r="E10" s="52" t="s">
        <v>463</v>
      </c>
      <c r="F10" s="650"/>
      <c r="G10" s="699">
        <v>2</v>
      </c>
      <c r="H10" s="700"/>
      <c r="I10" s="701">
        <v>3</v>
      </c>
      <c r="J10" s="702"/>
      <c r="K10" s="699">
        <v>4</v>
      </c>
      <c r="L10" s="700"/>
      <c r="M10" s="664">
        <v>6</v>
      </c>
      <c r="N10" s="655"/>
    </row>
    <row r="11" spans="1:14" ht="15" customHeight="1" x14ac:dyDescent="0.4">
      <c r="A11" s="480"/>
      <c r="B11" s="963"/>
      <c r="C11" s="603"/>
      <c r="D11" s="529"/>
      <c r="E11" s="52" t="s">
        <v>464</v>
      </c>
      <c r="F11" s="650"/>
      <c r="G11" s="699">
        <v>1</v>
      </c>
      <c r="H11" s="700"/>
      <c r="I11" s="701">
        <v>0</v>
      </c>
      <c r="J11" s="702"/>
      <c r="K11" s="699">
        <v>0</v>
      </c>
      <c r="L11" s="700"/>
      <c r="M11" s="664">
        <v>3</v>
      </c>
      <c r="N11" s="655"/>
    </row>
    <row r="12" spans="1:14" ht="15" customHeight="1" x14ac:dyDescent="0.4">
      <c r="A12" s="480"/>
      <c r="B12" s="963"/>
      <c r="C12" s="603"/>
      <c r="D12" s="529"/>
      <c r="E12" s="52" t="s">
        <v>76</v>
      </c>
      <c r="F12" s="650"/>
      <c r="G12" s="699">
        <v>0</v>
      </c>
      <c r="H12" s="700"/>
      <c r="I12" s="701">
        <v>0</v>
      </c>
      <c r="J12" s="702"/>
      <c r="K12" s="699">
        <v>0</v>
      </c>
      <c r="L12" s="700"/>
      <c r="M12" s="664" t="s">
        <v>430</v>
      </c>
      <c r="N12" s="655"/>
    </row>
    <row r="13" spans="1:14" ht="15" customHeight="1" x14ac:dyDescent="0.4">
      <c r="A13" s="480"/>
      <c r="B13" s="963"/>
      <c r="C13" s="603"/>
      <c r="D13" s="529"/>
      <c r="E13" s="480" t="s">
        <v>465</v>
      </c>
      <c r="F13" s="650"/>
      <c r="G13" s="699">
        <v>3</v>
      </c>
      <c r="H13" s="700"/>
      <c r="I13" s="701">
        <v>3</v>
      </c>
      <c r="J13" s="702"/>
      <c r="K13" s="699">
        <v>4</v>
      </c>
      <c r="L13" s="700"/>
      <c r="M13" s="664">
        <v>9</v>
      </c>
      <c r="N13" s="655"/>
    </row>
    <row r="14" spans="1:14" ht="3" customHeight="1" x14ac:dyDescent="0.4">
      <c r="A14" s="480"/>
      <c r="B14" s="964"/>
      <c r="C14" s="603"/>
      <c r="D14" s="529"/>
      <c r="E14" s="52"/>
      <c r="F14" s="650"/>
      <c r="G14" s="699"/>
      <c r="H14" s="700"/>
      <c r="I14" s="701"/>
      <c r="J14" s="702"/>
      <c r="K14" s="699"/>
      <c r="L14" s="700"/>
      <c r="M14" s="664"/>
      <c r="N14" s="655"/>
    </row>
    <row r="15" spans="1:14" ht="3" customHeight="1" x14ac:dyDescent="0.4">
      <c r="A15" s="474"/>
      <c r="B15" s="962" t="s">
        <v>466</v>
      </c>
      <c r="C15" s="599"/>
      <c r="D15" s="695"/>
      <c r="E15" s="620"/>
      <c r="F15" s="600"/>
      <c r="G15" s="703"/>
      <c r="H15" s="704"/>
      <c r="I15" s="705"/>
      <c r="J15" s="706"/>
      <c r="K15" s="703"/>
      <c r="L15" s="704"/>
      <c r="M15" s="707"/>
      <c r="N15" s="708"/>
    </row>
    <row r="16" spans="1:14" ht="15" customHeight="1" x14ac:dyDescent="0.4">
      <c r="A16" s="480"/>
      <c r="B16" s="963"/>
      <c r="C16" s="603"/>
      <c r="D16" s="529"/>
      <c r="E16" s="52" t="s">
        <v>467</v>
      </c>
      <c r="F16" s="650"/>
      <c r="G16" s="699">
        <v>4</v>
      </c>
      <c r="H16" s="700"/>
      <c r="I16" s="701">
        <v>0</v>
      </c>
      <c r="J16" s="702"/>
      <c r="K16" s="699">
        <v>6</v>
      </c>
      <c r="L16" s="700"/>
      <c r="M16" s="664">
        <v>6</v>
      </c>
      <c r="N16" s="655"/>
    </row>
    <row r="17" spans="1:14" ht="15" customHeight="1" x14ac:dyDescent="0.4">
      <c r="A17" s="480"/>
      <c r="B17" s="963"/>
      <c r="C17" s="603"/>
      <c r="D17" s="529"/>
      <c r="E17" s="52" t="s">
        <v>15</v>
      </c>
      <c r="F17" s="650"/>
      <c r="G17" s="699">
        <v>516</v>
      </c>
      <c r="H17" s="700"/>
      <c r="I17" s="701">
        <v>453</v>
      </c>
      <c r="J17" s="702"/>
      <c r="K17" s="699">
        <v>419</v>
      </c>
      <c r="L17" s="700"/>
      <c r="M17" s="664">
        <v>471</v>
      </c>
      <c r="N17" s="655"/>
    </row>
    <row r="18" spans="1:14" ht="15" customHeight="1" x14ac:dyDescent="0.4">
      <c r="A18" s="480"/>
      <c r="B18" s="963"/>
      <c r="C18" s="603"/>
      <c r="D18" s="529"/>
      <c r="E18" s="52" t="s">
        <v>16</v>
      </c>
      <c r="F18" s="650"/>
      <c r="G18" s="699">
        <v>1716</v>
      </c>
      <c r="H18" s="700"/>
      <c r="I18" s="701">
        <v>1458</v>
      </c>
      <c r="J18" s="702"/>
      <c r="K18" s="699">
        <v>1179</v>
      </c>
      <c r="L18" s="700"/>
      <c r="M18" s="664">
        <v>1495</v>
      </c>
      <c r="N18" s="655"/>
    </row>
    <row r="19" spans="1:14" ht="15" customHeight="1" x14ac:dyDescent="0.4">
      <c r="A19" s="480"/>
      <c r="B19" s="963"/>
      <c r="C19" s="603"/>
      <c r="D19" s="529"/>
      <c r="E19" s="480" t="s">
        <v>465</v>
      </c>
      <c r="F19" s="650"/>
      <c r="G19" s="699">
        <v>2236</v>
      </c>
      <c r="H19" s="700"/>
      <c r="I19" s="701">
        <v>1911</v>
      </c>
      <c r="J19" s="702"/>
      <c r="K19" s="699">
        <v>1604</v>
      </c>
      <c r="L19" s="700"/>
      <c r="M19" s="664">
        <v>1972</v>
      </c>
      <c r="N19" s="655"/>
    </row>
    <row r="20" spans="1:14" ht="3" customHeight="1" x14ac:dyDescent="0.4">
      <c r="A20" s="488"/>
      <c r="B20" s="964"/>
      <c r="C20" s="610"/>
      <c r="D20" s="533"/>
      <c r="E20" s="611"/>
      <c r="F20" s="649"/>
      <c r="G20" s="709"/>
      <c r="H20" s="710"/>
      <c r="I20" s="711"/>
      <c r="J20" s="712"/>
      <c r="K20" s="709"/>
      <c r="L20" s="710"/>
      <c r="M20" s="713"/>
      <c r="N20" s="714"/>
    </row>
    <row r="21" spans="1:14" ht="3" customHeight="1" x14ac:dyDescent="0.4">
      <c r="A21" s="480"/>
      <c r="B21" s="962" t="s">
        <v>468</v>
      </c>
      <c r="C21" s="603"/>
      <c r="D21" s="529"/>
      <c r="E21" s="52"/>
      <c r="F21" s="650"/>
      <c r="G21" s="699"/>
      <c r="H21" s="700"/>
      <c r="I21" s="701"/>
      <c r="J21" s="702"/>
      <c r="K21" s="699"/>
      <c r="L21" s="700"/>
      <c r="M21" s="664"/>
      <c r="N21" s="655"/>
    </row>
    <row r="22" spans="1:14" ht="15" customHeight="1" x14ac:dyDescent="0.4">
      <c r="A22" s="480"/>
      <c r="B22" s="963"/>
      <c r="C22" s="603"/>
      <c r="D22" s="529"/>
      <c r="E22" s="52" t="s">
        <v>469</v>
      </c>
      <c r="F22" s="650"/>
      <c r="G22" s="699">
        <v>22</v>
      </c>
      <c r="H22" s="700"/>
      <c r="I22" s="701">
        <v>25</v>
      </c>
      <c r="J22" s="702"/>
      <c r="K22" s="699">
        <v>28</v>
      </c>
      <c r="L22" s="700"/>
      <c r="M22" s="664">
        <v>31</v>
      </c>
      <c r="N22" s="655"/>
    </row>
    <row r="23" spans="1:14" ht="15" customHeight="1" x14ac:dyDescent="0.4">
      <c r="A23" s="480"/>
      <c r="B23" s="963"/>
      <c r="C23" s="603"/>
      <c r="D23" s="529"/>
      <c r="E23" s="52" t="s">
        <v>470</v>
      </c>
      <c r="F23" s="650"/>
      <c r="G23" s="699">
        <v>784</v>
      </c>
      <c r="H23" s="700"/>
      <c r="I23" s="701">
        <v>1413</v>
      </c>
      <c r="J23" s="702"/>
      <c r="K23" s="699">
        <v>2218</v>
      </c>
      <c r="L23" s="700"/>
      <c r="M23" s="664">
        <v>2277</v>
      </c>
      <c r="N23" s="655"/>
    </row>
    <row r="24" spans="1:14" ht="15" customHeight="1" x14ac:dyDescent="0.4">
      <c r="A24" s="480"/>
      <c r="B24" s="963"/>
      <c r="C24" s="603"/>
      <c r="D24" s="529"/>
      <c r="E24" s="52" t="s">
        <v>471</v>
      </c>
      <c r="F24" s="650"/>
      <c r="G24" s="699">
        <v>6837</v>
      </c>
      <c r="H24" s="700"/>
      <c r="I24" s="701">
        <v>5915</v>
      </c>
      <c r="J24" s="702"/>
      <c r="K24" s="699">
        <v>3518</v>
      </c>
      <c r="L24" s="700"/>
      <c r="M24" s="664">
        <v>2780</v>
      </c>
      <c r="N24" s="655"/>
    </row>
    <row r="25" spans="1:14" ht="15" customHeight="1" x14ac:dyDescent="0.4">
      <c r="A25" s="480"/>
      <c r="B25" s="963"/>
      <c r="C25" s="603"/>
      <c r="D25" s="529"/>
      <c r="E25" s="52" t="s">
        <v>472</v>
      </c>
      <c r="F25" s="650"/>
      <c r="G25" s="699">
        <v>706</v>
      </c>
      <c r="H25" s="700"/>
      <c r="I25" s="701">
        <v>667</v>
      </c>
      <c r="J25" s="702"/>
      <c r="K25" s="699">
        <v>1318</v>
      </c>
      <c r="L25" s="700"/>
      <c r="M25" s="664">
        <v>1386</v>
      </c>
      <c r="N25" s="655"/>
    </row>
    <row r="26" spans="1:14" ht="15" customHeight="1" x14ac:dyDescent="0.4">
      <c r="A26" s="480"/>
      <c r="B26" s="963"/>
      <c r="C26" s="603"/>
      <c r="D26" s="529"/>
      <c r="E26" s="52" t="s">
        <v>473</v>
      </c>
      <c r="F26" s="650"/>
      <c r="G26" s="699">
        <v>1506</v>
      </c>
      <c r="H26" s="700"/>
      <c r="I26" s="701">
        <v>1596</v>
      </c>
      <c r="J26" s="702"/>
      <c r="K26" s="699">
        <v>1774</v>
      </c>
      <c r="L26" s="700"/>
      <c r="M26" s="664">
        <v>1519</v>
      </c>
      <c r="N26" s="655"/>
    </row>
    <row r="27" spans="1:14" ht="15" customHeight="1" x14ac:dyDescent="0.4">
      <c r="A27" s="480"/>
      <c r="B27" s="963"/>
      <c r="C27" s="603"/>
      <c r="D27" s="529"/>
      <c r="E27" s="52" t="s">
        <v>474</v>
      </c>
      <c r="F27" s="650"/>
      <c r="G27" s="699">
        <v>6248</v>
      </c>
      <c r="H27" s="700"/>
      <c r="I27" s="701">
        <v>6949</v>
      </c>
      <c r="J27" s="702"/>
      <c r="K27" s="699">
        <v>8313</v>
      </c>
      <c r="L27" s="700"/>
      <c r="M27" s="664">
        <v>8503</v>
      </c>
      <c r="N27" s="655"/>
    </row>
    <row r="28" spans="1:14" ht="15" customHeight="1" x14ac:dyDescent="0.4">
      <c r="A28" s="480"/>
      <c r="B28" s="963"/>
      <c r="C28" s="603"/>
      <c r="D28" s="529"/>
      <c r="E28" s="52" t="s">
        <v>475</v>
      </c>
      <c r="F28" s="650"/>
      <c r="G28" s="699">
        <v>1732</v>
      </c>
      <c r="H28" s="700"/>
      <c r="I28" s="701">
        <v>1870</v>
      </c>
      <c r="J28" s="702"/>
      <c r="K28" s="699">
        <v>1771</v>
      </c>
      <c r="L28" s="700"/>
      <c r="M28" s="664">
        <v>1714</v>
      </c>
      <c r="N28" s="655"/>
    </row>
    <row r="29" spans="1:14" ht="15" customHeight="1" x14ac:dyDescent="0.4">
      <c r="A29" s="480"/>
      <c r="B29" s="963"/>
      <c r="C29" s="603"/>
      <c r="D29" s="529"/>
      <c r="E29" s="480" t="s">
        <v>465</v>
      </c>
      <c r="F29" s="650"/>
      <c r="G29" s="699">
        <v>17835</v>
      </c>
      <c r="H29" s="700"/>
      <c r="I29" s="701">
        <v>18435</v>
      </c>
      <c r="J29" s="702"/>
      <c r="K29" s="699">
        <v>18940</v>
      </c>
      <c r="L29" s="700"/>
      <c r="M29" s="664">
        <v>18210</v>
      </c>
      <c r="N29" s="655"/>
    </row>
    <row r="30" spans="1:14" ht="3" customHeight="1" x14ac:dyDescent="0.4">
      <c r="A30" s="480"/>
      <c r="B30" s="964"/>
      <c r="C30" s="603"/>
      <c r="D30" s="529"/>
      <c r="E30" s="52"/>
      <c r="F30" s="650"/>
      <c r="G30" s="696"/>
      <c r="H30" s="15"/>
      <c r="I30" s="550"/>
      <c r="J30" s="698"/>
      <c r="K30" s="696"/>
      <c r="L30" s="15"/>
      <c r="M30" s="658"/>
      <c r="N30" s="655"/>
    </row>
    <row r="31" spans="1:14" ht="18" customHeight="1" thickBot="1" x14ac:dyDescent="0.45">
      <c r="A31" s="715"/>
      <c r="B31" s="965" t="s">
        <v>476</v>
      </c>
      <c r="C31" s="965"/>
      <c r="D31" s="965"/>
      <c r="E31" s="965"/>
      <c r="F31" s="716"/>
      <c r="G31" s="717">
        <v>438</v>
      </c>
      <c r="H31" s="718"/>
      <c r="I31" s="719">
        <v>704</v>
      </c>
      <c r="J31" s="720"/>
      <c r="K31" s="717">
        <v>3956</v>
      </c>
      <c r="L31" s="718"/>
      <c r="M31" s="721">
        <v>4501</v>
      </c>
      <c r="N31" s="722"/>
    </row>
    <row r="32" spans="1:14" ht="12.75" customHeight="1" x14ac:dyDescent="0.4">
      <c r="A32" s="15"/>
      <c r="B32" s="542" t="s">
        <v>477</v>
      </c>
      <c r="C32" s="15"/>
      <c r="D32" s="15"/>
      <c r="E32" s="15"/>
      <c r="F32" s="15"/>
      <c r="G32" s="696"/>
      <c r="H32" s="15"/>
      <c r="I32" s="696"/>
      <c r="J32" s="15"/>
      <c r="K32" s="696"/>
      <c r="L32" s="15"/>
      <c r="M32" s="696"/>
      <c r="N32" s="587"/>
    </row>
    <row r="33" spans="4:12" ht="12.75" customHeight="1" x14ac:dyDescent="0.4">
      <c r="D33" s="542"/>
      <c r="K33" s="5"/>
      <c r="L33" s="5"/>
    </row>
  </sheetData>
  <mergeCells count="13">
    <mergeCell ref="L2:N2"/>
    <mergeCell ref="M4:N4"/>
    <mergeCell ref="B6:E6"/>
    <mergeCell ref="G6:H7"/>
    <mergeCell ref="I6:J7"/>
    <mergeCell ref="K6:L7"/>
    <mergeCell ref="M6:N7"/>
    <mergeCell ref="B7:E7"/>
    <mergeCell ref="B8:E8"/>
    <mergeCell ref="B9:B14"/>
    <mergeCell ref="B15:B20"/>
    <mergeCell ref="B21:B30"/>
    <mergeCell ref="B31:E31"/>
  </mergeCells>
  <phoneticPr fontId="23"/>
  <pageMargins left="0.62992125984251968" right="0.59055118110236227" top="0.47244094488188981" bottom="0.39370078740157483" header="0.51181102362204722" footer="0.51181102362204722"/>
  <pageSetup paperSize="9" scale="9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N33"/>
  <sheetViews>
    <sheetView showGridLines="0" zoomScaleNormal="100" workbookViewId="0">
      <selection activeCell="N35" sqref="N35"/>
    </sheetView>
  </sheetViews>
  <sheetFormatPr defaultColWidth="6.125" defaultRowHeight="10.5" x14ac:dyDescent="0.4"/>
  <cols>
    <col min="1" max="1" width="0.875" style="5" customWidth="1"/>
    <col min="2" max="2" width="3.625" style="5" customWidth="1"/>
    <col min="3" max="4" width="0.875" style="5" customWidth="1"/>
    <col min="5" max="5" width="22" style="5" customWidth="1"/>
    <col min="6" max="6" width="0.875" style="5" customWidth="1"/>
    <col min="7" max="7" width="10.625" style="5" customWidth="1"/>
    <col min="8" max="8" width="3.625" style="5" customWidth="1"/>
    <col min="9" max="9" width="10.625" style="5" customWidth="1"/>
    <col min="10" max="10" width="3.625" style="5" customWidth="1"/>
    <col min="11" max="11" width="10.625" style="64" customWidth="1"/>
    <col min="12" max="12" width="3.625" style="64" customWidth="1"/>
    <col min="13" max="13" width="10.625" style="5" customWidth="1"/>
    <col min="14" max="14" width="3.625" style="5" customWidth="1"/>
    <col min="15" max="16384" width="6.125" style="5"/>
  </cols>
  <sheetData>
    <row r="1" spans="1:14" ht="17.25" customHeight="1" x14ac:dyDescent="0.4">
      <c r="A1" s="682" t="s">
        <v>456</v>
      </c>
      <c r="C1" s="682"/>
      <c r="E1" s="15"/>
      <c r="F1" s="15"/>
      <c r="G1" s="15"/>
      <c r="H1" s="15"/>
      <c r="I1" s="15"/>
      <c r="J1" s="15"/>
      <c r="K1" s="683"/>
      <c r="L1" s="683"/>
      <c r="M1" s="15"/>
      <c r="N1" s="15"/>
    </row>
    <row r="2" spans="1:14" ht="15.75" customHeight="1" x14ac:dyDescent="0.4">
      <c r="B2" s="684" t="s">
        <v>478</v>
      </c>
      <c r="C2" s="15"/>
      <c r="E2" s="15"/>
      <c r="F2" s="15"/>
      <c r="G2" s="15"/>
      <c r="H2" s="588"/>
      <c r="I2" s="15"/>
      <c r="J2" s="15"/>
      <c r="K2" s="15"/>
      <c r="L2" s="966"/>
      <c r="M2" s="966"/>
      <c r="N2" s="966"/>
    </row>
    <row r="3" spans="1:14" s="15" customFormat="1" ht="6.75" customHeight="1" x14ac:dyDescent="0.4">
      <c r="D3" s="723"/>
      <c r="H3" s="588"/>
      <c r="N3" s="588"/>
    </row>
    <row r="4" spans="1:14" ht="9.75" customHeight="1" x14ac:dyDescent="0.4">
      <c r="B4" s="15"/>
      <c r="C4" s="15"/>
      <c r="D4" s="685"/>
      <c r="E4" s="15"/>
      <c r="F4" s="15"/>
      <c r="G4" s="15"/>
      <c r="H4" s="588"/>
      <c r="I4" s="15"/>
      <c r="J4" s="15"/>
      <c r="K4" s="15"/>
      <c r="L4" s="15"/>
      <c r="M4" s="967" t="s">
        <v>458</v>
      </c>
      <c r="N4" s="967"/>
    </row>
    <row r="5" spans="1:14" ht="2.1" customHeight="1" thickBot="1" x14ac:dyDescent="0.45">
      <c r="B5" s="15"/>
      <c r="C5" s="15"/>
      <c r="D5" s="685"/>
      <c r="E5" s="15"/>
      <c r="F5" s="15"/>
      <c r="G5" s="15"/>
      <c r="H5" s="588"/>
      <c r="I5" s="15"/>
      <c r="J5" s="15"/>
      <c r="K5" s="15"/>
      <c r="L5" s="15"/>
      <c r="M5" s="14"/>
      <c r="N5" s="14"/>
    </row>
    <row r="6" spans="1:14" s="15" customFormat="1" ht="14.1" customHeight="1" x14ac:dyDescent="0.4">
      <c r="A6" s="686"/>
      <c r="B6" s="938" t="s">
        <v>459</v>
      </c>
      <c r="C6" s="981"/>
      <c r="D6" s="981"/>
      <c r="E6" s="981"/>
      <c r="F6" s="647"/>
      <c r="G6" s="902" t="s">
        <v>460</v>
      </c>
      <c r="H6" s="968"/>
      <c r="I6" s="902">
        <v>17</v>
      </c>
      <c r="J6" s="968"/>
      <c r="K6" s="902">
        <v>22</v>
      </c>
      <c r="L6" s="968"/>
      <c r="M6" s="971">
        <v>27</v>
      </c>
      <c r="N6" s="972"/>
    </row>
    <row r="7" spans="1:14" ht="14.1" customHeight="1" x14ac:dyDescent="0.4">
      <c r="A7" s="480"/>
      <c r="B7" s="944" t="s">
        <v>6</v>
      </c>
      <c r="C7" s="982"/>
      <c r="D7" s="982"/>
      <c r="E7" s="982"/>
      <c r="F7" s="687"/>
      <c r="G7" s="969"/>
      <c r="H7" s="970"/>
      <c r="I7" s="969"/>
      <c r="J7" s="970"/>
      <c r="K7" s="969"/>
      <c r="L7" s="970"/>
      <c r="M7" s="973"/>
      <c r="N7" s="974"/>
    </row>
    <row r="8" spans="1:14" ht="18" customHeight="1" x14ac:dyDescent="0.4">
      <c r="A8" s="688"/>
      <c r="B8" s="961" t="s">
        <v>461</v>
      </c>
      <c r="C8" s="961"/>
      <c r="D8" s="961"/>
      <c r="E8" s="961"/>
      <c r="F8" s="689"/>
      <c r="G8" s="690">
        <v>753645</v>
      </c>
      <c r="H8" s="691"/>
      <c r="I8" s="692">
        <v>755057</v>
      </c>
      <c r="J8" s="689"/>
      <c r="K8" s="690">
        <v>725446</v>
      </c>
      <c r="L8" s="688"/>
      <c r="M8" s="693">
        <v>755559</v>
      </c>
      <c r="N8" s="694"/>
    </row>
    <row r="9" spans="1:14" ht="3" customHeight="1" x14ac:dyDescent="0.4">
      <c r="A9" s="480"/>
      <c r="B9" s="976" t="s">
        <v>462</v>
      </c>
      <c r="C9" s="603"/>
      <c r="D9" s="695"/>
      <c r="E9" s="620"/>
      <c r="F9" s="650"/>
      <c r="G9" s="696"/>
      <c r="H9" s="15"/>
      <c r="I9" s="697"/>
      <c r="J9" s="698"/>
      <c r="K9" s="15"/>
      <c r="L9" s="15"/>
      <c r="M9" s="658"/>
      <c r="N9" s="655"/>
    </row>
    <row r="10" spans="1:14" ht="15" customHeight="1" x14ac:dyDescent="0.4">
      <c r="A10" s="480"/>
      <c r="B10" s="977"/>
      <c r="C10" s="603"/>
      <c r="D10" s="529"/>
      <c r="E10" s="52" t="s">
        <v>463</v>
      </c>
      <c r="F10" s="650"/>
      <c r="G10" s="699">
        <v>110</v>
      </c>
      <c r="H10" s="700"/>
      <c r="I10" s="701">
        <v>90</v>
      </c>
      <c r="J10" s="702"/>
      <c r="K10" s="699">
        <v>124</v>
      </c>
      <c r="L10" s="700"/>
      <c r="M10" s="664">
        <v>179</v>
      </c>
      <c r="N10" s="655"/>
    </row>
    <row r="11" spans="1:14" ht="15" customHeight="1" x14ac:dyDescent="0.4">
      <c r="A11" s="480"/>
      <c r="B11" s="977"/>
      <c r="C11" s="603"/>
      <c r="D11" s="529"/>
      <c r="E11" s="52" t="s">
        <v>464</v>
      </c>
      <c r="F11" s="650"/>
      <c r="G11" s="699">
        <v>101</v>
      </c>
      <c r="H11" s="700"/>
      <c r="I11" s="701">
        <v>19</v>
      </c>
      <c r="J11" s="702"/>
      <c r="K11" s="699">
        <v>39</v>
      </c>
      <c r="L11" s="700"/>
      <c r="M11" s="664">
        <v>94</v>
      </c>
      <c r="N11" s="655"/>
    </row>
    <row r="12" spans="1:14" ht="15" customHeight="1" x14ac:dyDescent="0.4">
      <c r="A12" s="480"/>
      <c r="B12" s="977"/>
      <c r="C12" s="603"/>
      <c r="D12" s="529"/>
      <c r="E12" s="52" t="s">
        <v>76</v>
      </c>
      <c r="F12" s="650"/>
      <c r="G12" s="699">
        <v>209</v>
      </c>
      <c r="H12" s="700"/>
      <c r="I12" s="701">
        <v>70</v>
      </c>
      <c r="J12" s="702"/>
      <c r="K12" s="699">
        <v>25</v>
      </c>
      <c r="L12" s="700"/>
      <c r="M12" s="664">
        <v>14</v>
      </c>
      <c r="N12" s="655"/>
    </row>
    <row r="13" spans="1:14" ht="15" customHeight="1" x14ac:dyDescent="0.4">
      <c r="A13" s="480"/>
      <c r="B13" s="977"/>
      <c r="C13" s="603"/>
      <c r="D13" s="529"/>
      <c r="E13" s="480" t="s">
        <v>465</v>
      </c>
      <c r="F13" s="650"/>
      <c r="G13" s="699">
        <v>420</v>
      </c>
      <c r="H13" s="700"/>
      <c r="I13" s="701">
        <v>179</v>
      </c>
      <c r="J13" s="702"/>
      <c r="K13" s="699">
        <v>188</v>
      </c>
      <c r="L13" s="700"/>
      <c r="M13" s="664">
        <v>287</v>
      </c>
      <c r="N13" s="655"/>
    </row>
    <row r="14" spans="1:14" ht="3" customHeight="1" x14ac:dyDescent="0.4">
      <c r="A14" s="480"/>
      <c r="B14" s="978"/>
      <c r="C14" s="603"/>
      <c r="D14" s="529"/>
      <c r="E14" s="52"/>
      <c r="F14" s="650"/>
      <c r="G14" s="699"/>
      <c r="H14" s="700"/>
      <c r="I14" s="701"/>
      <c r="J14" s="702"/>
      <c r="K14" s="699"/>
      <c r="L14" s="700"/>
      <c r="M14" s="664"/>
      <c r="N14" s="655"/>
    </row>
    <row r="15" spans="1:14" ht="3" customHeight="1" x14ac:dyDescent="0.4">
      <c r="A15" s="474"/>
      <c r="B15" s="979" t="s">
        <v>466</v>
      </c>
      <c r="C15" s="599"/>
      <c r="D15" s="695"/>
      <c r="E15" s="620"/>
      <c r="F15" s="600"/>
      <c r="G15" s="703"/>
      <c r="H15" s="704"/>
      <c r="I15" s="705"/>
      <c r="J15" s="706"/>
      <c r="K15" s="703"/>
      <c r="L15" s="704"/>
      <c r="M15" s="707"/>
      <c r="N15" s="708"/>
    </row>
    <row r="16" spans="1:14" ht="15" customHeight="1" x14ac:dyDescent="0.4">
      <c r="A16" s="480"/>
      <c r="B16" s="977"/>
      <c r="C16" s="603"/>
      <c r="D16" s="529"/>
      <c r="E16" s="52" t="s">
        <v>467</v>
      </c>
      <c r="F16" s="650"/>
      <c r="G16" s="699">
        <v>437</v>
      </c>
      <c r="H16" s="700"/>
      <c r="I16" s="701">
        <v>258</v>
      </c>
      <c r="J16" s="702"/>
      <c r="K16" s="699">
        <v>666</v>
      </c>
      <c r="L16" s="700"/>
      <c r="M16" s="664">
        <v>886</v>
      </c>
      <c r="N16" s="655"/>
    </row>
    <row r="17" spans="1:14" ht="15" customHeight="1" x14ac:dyDescent="0.4">
      <c r="A17" s="480"/>
      <c r="B17" s="977"/>
      <c r="C17" s="603"/>
      <c r="D17" s="529"/>
      <c r="E17" s="52" t="s">
        <v>15</v>
      </c>
      <c r="F17" s="650"/>
      <c r="G17" s="699">
        <v>32410</v>
      </c>
      <c r="H17" s="700"/>
      <c r="I17" s="701">
        <v>29049</v>
      </c>
      <c r="J17" s="702"/>
      <c r="K17" s="699">
        <v>23078</v>
      </c>
      <c r="L17" s="700"/>
      <c r="M17" s="664">
        <v>24206</v>
      </c>
      <c r="N17" s="655"/>
    </row>
    <row r="18" spans="1:14" ht="15" customHeight="1" x14ac:dyDescent="0.4">
      <c r="A18" s="480"/>
      <c r="B18" s="977"/>
      <c r="C18" s="603"/>
      <c r="D18" s="529"/>
      <c r="E18" s="52" t="s">
        <v>16</v>
      </c>
      <c r="F18" s="650"/>
      <c r="G18" s="699">
        <v>106987</v>
      </c>
      <c r="H18" s="700"/>
      <c r="I18" s="701">
        <v>70296</v>
      </c>
      <c r="J18" s="702"/>
      <c r="K18" s="699">
        <v>66505</v>
      </c>
      <c r="L18" s="700"/>
      <c r="M18" s="664">
        <v>76537</v>
      </c>
      <c r="N18" s="655"/>
    </row>
    <row r="19" spans="1:14" ht="15" customHeight="1" x14ac:dyDescent="0.4">
      <c r="A19" s="480"/>
      <c r="B19" s="977"/>
      <c r="C19" s="603"/>
      <c r="D19" s="529"/>
      <c r="E19" s="480" t="s">
        <v>465</v>
      </c>
      <c r="F19" s="650"/>
      <c r="G19" s="699">
        <v>139834</v>
      </c>
      <c r="H19" s="700"/>
      <c r="I19" s="701">
        <v>99603</v>
      </c>
      <c r="J19" s="702"/>
      <c r="K19" s="699">
        <v>90249</v>
      </c>
      <c r="L19" s="700"/>
      <c r="M19" s="664">
        <v>101629</v>
      </c>
      <c r="N19" s="655"/>
    </row>
    <row r="20" spans="1:14" ht="3" customHeight="1" x14ac:dyDescent="0.4">
      <c r="A20" s="488"/>
      <c r="B20" s="980"/>
      <c r="C20" s="610"/>
      <c r="D20" s="533"/>
      <c r="E20" s="611"/>
      <c r="F20" s="649"/>
      <c r="G20" s="709"/>
      <c r="H20" s="710"/>
      <c r="I20" s="711"/>
      <c r="J20" s="712"/>
      <c r="K20" s="709"/>
      <c r="L20" s="710"/>
      <c r="M20" s="713"/>
      <c r="N20" s="714"/>
    </row>
    <row r="21" spans="1:14" ht="3" customHeight="1" x14ac:dyDescent="0.4">
      <c r="A21" s="480"/>
      <c r="B21" s="976" t="s">
        <v>468</v>
      </c>
      <c r="C21" s="603"/>
      <c r="D21" s="529"/>
      <c r="E21" s="52"/>
      <c r="F21" s="650"/>
      <c r="G21" s="699"/>
      <c r="H21" s="700"/>
      <c r="I21" s="701"/>
      <c r="J21" s="702"/>
      <c r="K21" s="699"/>
      <c r="L21" s="700"/>
      <c r="M21" s="664"/>
      <c r="N21" s="655"/>
    </row>
    <row r="22" spans="1:14" ht="15" customHeight="1" x14ac:dyDescent="0.4">
      <c r="A22" s="480"/>
      <c r="B22" s="977"/>
      <c r="C22" s="603"/>
      <c r="D22" s="529"/>
      <c r="E22" s="52" t="s">
        <v>479</v>
      </c>
      <c r="F22" s="650"/>
      <c r="G22" s="699">
        <v>4475</v>
      </c>
      <c r="H22" s="700"/>
      <c r="I22" s="701">
        <v>4417</v>
      </c>
      <c r="J22" s="702"/>
      <c r="K22" s="699">
        <v>4736</v>
      </c>
      <c r="L22" s="700"/>
      <c r="M22" s="664">
        <v>4753</v>
      </c>
      <c r="N22" s="655"/>
    </row>
    <row r="23" spans="1:14" ht="15" customHeight="1" x14ac:dyDescent="0.4">
      <c r="A23" s="480"/>
      <c r="B23" s="977"/>
      <c r="C23" s="603"/>
      <c r="D23" s="529"/>
      <c r="E23" s="52" t="s">
        <v>470</v>
      </c>
      <c r="F23" s="650"/>
      <c r="G23" s="699">
        <v>44626</v>
      </c>
      <c r="H23" s="700"/>
      <c r="I23" s="701">
        <v>120860</v>
      </c>
      <c r="J23" s="702"/>
      <c r="K23" s="699">
        <v>119919</v>
      </c>
      <c r="L23" s="700"/>
      <c r="M23" s="664">
        <v>127892</v>
      </c>
      <c r="N23" s="655"/>
    </row>
    <row r="24" spans="1:14" ht="15" customHeight="1" x14ac:dyDescent="0.4">
      <c r="A24" s="480"/>
      <c r="B24" s="977"/>
      <c r="C24" s="603"/>
      <c r="D24" s="529"/>
      <c r="E24" s="52" t="s">
        <v>471</v>
      </c>
      <c r="F24" s="650"/>
      <c r="G24" s="699">
        <v>150204</v>
      </c>
      <c r="H24" s="700"/>
      <c r="I24" s="701">
        <v>142014</v>
      </c>
      <c r="J24" s="702"/>
      <c r="K24" s="699">
        <v>105204</v>
      </c>
      <c r="L24" s="700"/>
      <c r="M24" s="664">
        <v>95140</v>
      </c>
      <c r="N24" s="655"/>
    </row>
    <row r="25" spans="1:14" ht="15" customHeight="1" x14ac:dyDescent="0.4">
      <c r="A25" s="480"/>
      <c r="B25" s="977"/>
      <c r="C25" s="603"/>
      <c r="D25" s="529"/>
      <c r="E25" s="52" t="s">
        <v>472</v>
      </c>
      <c r="F25" s="650"/>
      <c r="G25" s="699">
        <v>87183</v>
      </c>
      <c r="H25" s="700"/>
      <c r="I25" s="701">
        <v>86680</v>
      </c>
      <c r="J25" s="702"/>
      <c r="K25" s="699">
        <v>95681</v>
      </c>
      <c r="L25" s="700"/>
      <c r="M25" s="664">
        <v>96041</v>
      </c>
      <c r="N25" s="655"/>
    </row>
    <row r="26" spans="1:14" ht="15" customHeight="1" x14ac:dyDescent="0.4">
      <c r="A26" s="480"/>
      <c r="B26" s="977"/>
      <c r="C26" s="603"/>
      <c r="D26" s="529"/>
      <c r="E26" s="52" t="s">
        <v>473</v>
      </c>
      <c r="F26" s="650"/>
      <c r="G26" s="699">
        <v>15630</v>
      </c>
      <c r="H26" s="700"/>
      <c r="I26" s="701">
        <v>16246</v>
      </c>
      <c r="J26" s="702"/>
      <c r="K26" s="699">
        <v>21688</v>
      </c>
      <c r="L26" s="700"/>
      <c r="M26" s="664">
        <v>24853</v>
      </c>
      <c r="N26" s="655"/>
    </row>
    <row r="27" spans="1:14" ht="15" customHeight="1" x14ac:dyDescent="0.4">
      <c r="A27" s="480"/>
      <c r="B27" s="977"/>
      <c r="C27" s="603"/>
      <c r="D27" s="529"/>
      <c r="E27" s="52" t="s">
        <v>474</v>
      </c>
      <c r="F27" s="650"/>
      <c r="G27" s="699">
        <v>234718</v>
      </c>
      <c r="H27" s="700"/>
      <c r="I27" s="701">
        <v>207655</v>
      </c>
      <c r="J27" s="702"/>
      <c r="K27" s="699">
        <v>207271</v>
      </c>
      <c r="L27" s="700"/>
      <c r="M27" s="664">
        <v>218747</v>
      </c>
      <c r="N27" s="655"/>
    </row>
    <row r="28" spans="1:14" ht="15" customHeight="1" x14ac:dyDescent="0.4">
      <c r="A28" s="480"/>
      <c r="B28" s="977"/>
      <c r="C28" s="603"/>
      <c r="D28" s="529"/>
      <c r="E28" s="52" t="s">
        <v>475</v>
      </c>
      <c r="F28" s="650"/>
      <c r="G28" s="699">
        <v>66707</v>
      </c>
      <c r="H28" s="700"/>
      <c r="I28" s="701">
        <v>64602</v>
      </c>
      <c r="J28" s="702"/>
      <c r="K28" s="699">
        <v>63414</v>
      </c>
      <c r="L28" s="700"/>
      <c r="M28" s="664">
        <v>61701</v>
      </c>
      <c r="N28" s="655"/>
    </row>
    <row r="29" spans="1:14" ht="15" customHeight="1" x14ac:dyDescent="0.4">
      <c r="A29" s="480"/>
      <c r="B29" s="977"/>
      <c r="C29" s="603"/>
      <c r="D29" s="529"/>
      <c r="E29" s="480" t="s">
        <v>465</v>
      </c>
      <c r="F29" s="650"/>
      <c r="G29" s="699">
        <v>603543</v>
      </c>
      <c r="H29" s="700"/>
      <c r="I29" s="701">
        <v>642474</v>
      </c>
      <c r="J29" s="702"/>
      <c r="K29" s="699">
        <v>617913</v>
      </c>
      <c r="L29" s="700"/>
      <c r="M29" s="664">
        <v>629127</v>
      </c>
      <c r="N29" s="655"/>
    </row>
    <row r="30" spans="1:14" ht="3" customHeight="1" x14ac:dyDescent="0.4">
      <c r="A30" s="480"/>
      <c r="B30" s="978"/>
      <c r="C30" s="603"/>
      <c r="D30" s="529"/>
      <c r="E30" s="52"/>
      <c r="F30" s="650"/>
      <c r="G30" s="696"/>
      <c r="H30" s="15"/>
      <c r="I30" s="550"/>
      <c r="J30" s="698"/>
      <c r="K30" s="696"/>
      <c r="L30" s="15"/>
      <c r="M30" s="658"/>
      <c r="N30" s="655"/>
    </row>
    <row r="31" spans="1:14" ht="18" customHeight="1" thickBot="1" x14ac:dyDescent="0.45">
      <c r="A31" s="715"/>
      <c r="B31" s="965" t="s">
        <v>476</v>
      </c>
      <c r="C31" s="965"/>
      <c r="D31" s="965"/>
      <c r="E31" s="965"/>
      <c r="F31" s="716"/>
      <c r="G31" s="717">
        <v>9848</v>
      </c>
      <c r="H31" s="718"/>
      <c r="I31" s="719">
        <v>12801</v>
      </c>
      <c r="J31" s="720"/>
      <c r="K31" s="717">
        <v>17096</v>
      </c>
      <c r="L31" s="718"/>
      <c r="M31" s="721">
        <v>24516</v>
      </c>
      <c r="N31" s="722"/>
    </row>
    <row r="32" spans="1:14" ht="2.1" customHeight="1" x14ac:dyDescent="0.4">
      <c r="A32" s="15"/>
      <c r="B32" s="15"/>
      <c r="C32" s="15"/>
      <c r="D32" s="15"/>
      <c r="E32" s="15"/>
      <c r="F32" s="15"/>
      <c r="G32" s="696"/>
      <c r="H32" s="587"/>
      <c r="I32" s="696"/>
      <c r="J32" s="15"/>
      <c r="K32" s="696"/>
      <c r="L32" s="15"/>
      <c r="M32" s="696"/>
      <c r="N32" s="587"/>
    </row>
    <row r="33" spans="2:14" ht="9.75" customHeight="1" x14ac:dyDescent="0.4">
      <c r="B33" s="542" t="s">
        <v>477</v>
      </c>
      <c r="C33" s="542"/>
      <c r="D33" s="542"/>
      <c r="I33" s="724"/>
      <c r="K33" s="5"/>
      <c r="L33" s="5"/>
      <c r="N33" s="725"/>
    </row>
  </sheetData>
  <mergeCells count="13">
    <mergeCell ref="L2:N2"/>
    <mergeCell ref="M4:N4"/>
    <mergeCell ref="B6:E6"/>
    <mergeCell ref="G6:H7"/>
    <mergeCell ref="I6:J7"/>
    <mergeCell ref="K6:L7"/>
    <mergeCell ref="M6:N7"/>
    <mergeCell ref="B7:E7"/>
    <mergeCell ref="B8:E8"/>
    <mergeCell ref="B9:B14"/>
    <mergeCell ref="B15:B20"/>
    <mergeCell ref="B21:B30"/>
    <mergeCell ref="B31:E31"/>
  </mergeCells>
  <phoneticPr fontId="23"/>
  <pageMargins left="0.62992125984251968" right="0.59055118110236227" top="0.47244094488188981"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63"/>
  <sheetViews>
    <sheetView showGridLines="0" zoomScaleNormal="100" workbookViewId="0"/>
  </sheetViews>
  <sheetFormatPr defaultColWidth="6.125" defaultRowHeight="10.5" x14ac:dyDescent="0.4"/>
  <cols>
    <col min="1" max="1" width="0.875" style="114" customWidth="1"/>
    <col min="2" max="2" width="17.125" style="114" customWidth="1"/>
    <col min="3" max="3" width="0.875" style="114" customWidth="1"/>
    <col min="4" max="4" width="8.25" style="114" customWidth="1"/>
    <col min="5" max="5" width="6.125" style="114" customWidth="1"/>
    <col min="6" max="6" width="8.25" style="114" customWidth="1"/>
    <col min="7" max="7" width="6.125" style="114" customWidth="1"/>
    <col min="8" max="8" width="8.25" style="114" customWidth="1"/>
    <col min="9" max="9" width="6.125" style="114" customWidth="1"/>
    <col min="10" max="10" width="8.25" style="114" customWidth="1"/>
    <col min="11" max="11" width="6.125" style="114" customWidth="1"/>
    <col min="12" max="256" width="6.125" style="114"/>
    <col min="257" max="257" width="0.875" style="114" customWidth="1"/>
    <col min="258" max="258" width="17.125" style="114" customWidth="1"/>
    <col min="259" max="259" width="0.875" style="114" customWidth="1"/>
    <col min="260" max="260" width="8.25" style="114" customWidth="1"/>
    <col min="261" max="261" width="6.125" style="114" customWidth="1"/>
    <col min="262" max="262" width="8.25" style="114" customWidth="1"/>
    <col min="263" max="263" width="6.125" style="114" customWidth="1"/>
    <col min="264" max="264" width="8.25" style="114" customWidth="1"/>
    <col min="265" max="265" width="6.125" style="114" customWidth="1"/>
    <col min="266" max="266" width="8.25" style="114" customWidth="1"/>
    <col min="267" max="267" width="6.125" style="114" customWidth="1"/>
    <col min="268" max="512" width="6.125" style="114"/>
    <col min="513" max="513" width="0.875" style="114" customWidth="1"/>
    <col min="514" max="514" width="17.125" style="114" customWidth="1"/>
    <col min="515" max="515" width="0.875" style="114" customWidth="1"/>
    <col min="516" max="516" width="8.25" style="114" customWidth="1"/>
    <col min="517" max="517" width="6.125" style="114" customWidth="1"/>
    <col min="518" max="518" width="8.25" style="114" customWidth="1"/>
    <col min="519" max="519" width="6.125" style="114" customWidth="1"/>
    <col min="520" max="520" width="8.25" style="114" customWidth="1"/>
    <col min="521" max="521" width="6.125" style="114" customWidth="1"/>
    <col min="522" max="522" width="8.25" style="114" customWidth="1"/>
    <col min="523" max="523" width="6.125" style="114" customWidth="1"/>
    <col min="524" max="768" width="6.125" style="114"/>
    <col min="769" max="769" width="0.875" style="114" customWidth="1"/>
    <col min="770" max="770" width="17.125" style="114" customWidth="1"/>
    <col min="771" max="771" width="0.875" style="114" customWidth="1"/>
    <col min="772" max="772" width="8.25" style="114" customWidth="1"/>
    <col min="773" max="773" width="6.125" style="114" customWidth="1"/>
    <col min="774" max="774" width="8.25" style="114" customWidth="1"/>
    <col min="775" max="775" width="6.125" style="114" customWidth="1"/>
    <col min="776" max="776" width="8.25" style="114" customWidth="1"/>
    <col min="777" max="777" width="6.125" style="114" customWidth="1"/>
    <col min="778" max="778" width="8.25" style="114" customWidth="1"/>
    <col min="779" max="779" width="6.125" style="114" customWidth="1"/>
    <col min="780" max="1024" width="6.125" style="114"/>
    <col min="1025" max="1025" width="0.875" style="114" customWidth="1"/>
    <col min="1026" max="1026" width="17.125" style="114" customWidth="1"/>
    <col min="1027" max="1027" width="0.875" style="114" customWidth="1"/>
    <col min="1028" max="1028" width="8.25" style="114" customWidth="1"/>
    <col min="1029" max="1029" width="6.125" style="114" customWidth="1"/>
    <col min="1030" max="1030" width="8.25" style="114" customWidth="1"/>
    <col min="1031" max="1031" width="6.125" style="114" customWidth="1"/>
    <col min="1032" max="1032" width="8.25" style="114" customWidth="1"/>
    <col min="1033" max="1033" width="6.125" style="114" customWidth="1"/>
    <col min="1034" max="1034" width="8.25" style="114" customWidth="1"/>
    <col min="1035" max="1035" width="6.125" style="114" customWidth="1"/>
    <col min="1036" max="1280" width="6.125" style="114"/>
    <col min="1281" max="1281" width="0.875" style="114" customWidth="1"/>
    <col min="1282" max="1282" width="17.125" style="114" customWidth="1"/>
    <col min="1283" max="1283" width="0.875" style="114" customWidth="1"/>
    <col min="1284" max="1284" width="8.25" style="114" customWidth="1"/>
    <col min="1285" max="1285" width="6.125" style="114" customWidth="1"/>
    <col min="1286" max="1286" width="8.25" style="114" customWidth="1"/>
    <col min="1287" max="1287" width="6.125" style="114" customWidth="1"/>
    <col min="1288" max="1288" width="8.25" style="114" customWidth="1"/>
    <col min="1289" max="1289" width="6.125" style="114" customWidth="1"/>
    <col min="1290" max="1290" width="8.25" style="114" customWidth="1"/>
    <col min="1291" max="1291" width="6.125" style="114" customWidth="1"/>
    <col min="1292" max="1536" width="6.125" style="114"/>
    <col min="1537" max="1537" width="0.875" style="114" customWidth="1"/>
    <col min="1538" max="1538" width="17.125" style="114" customWidth="1"/>
    <col min="1539" max="1539" width="0.875" style="114" customWidth="1"/>
    <col min="1540" max="1540" width="8.25" style="114" customWidth="1"/>
    <col min="1541" max="1541" width="6.125" style="114" customWidth="1"/>
    <col min="1542" max="1542" width="8.25" style="114" customWidth="1"/>
    <col min="1543" max="1543" width="6.125" style="114" customWidth="1"/>
    <col min="1544" max="1544" width="8.25" style="114" customWidth="1"/>
    <col min="1545" max="1545" width="6.125" style="114" customWidth="1"/>
    <col min="1546" max="1546" width="8.25" style="114" customWidth="1"/>
    <col min="1547" max="1547" width="6.125" style="114" customWidth="1"/>
    <col min="1548" max="1792" width="6.125" style="114"/>
    <col min="1793" max="1793" width="0.875" style="114" customWidth="1"/>
    <col min="1794" max="1794" width="17.125" style="114" customWidth="1"/>
    <col min="1795" max="1795" width="0.875" style="114" customWidth="1"/>
    <col min="1796" max="1796" width="8.25" style="114" customWidth="1"/>
    <col min="1797" max="1797" width="6.125" style="114" customWidth="1"/>
    <col min="1798" max="1798" width="8.25" style="114" customWidth="1"/>
    <col min="1799" max="1799" width="6.125" style="114" customWidth="1"/>
    <col min="1800" max="1800" width="8.25" style="114" customWidth="1"/>
    <col min="1801" max="1801" width="6.125" style="114" customWidth="1"/>
    <col min="1802" max="1802" width="8.25" style="114" customWidth="1"/>
    <col min="1803" max="1803" width="6.125" style="114" customWidth="1"/>
    <col min="1804" max="2048" width="6.125" style="114"/>
    <col min="2049" max="2049" width="0.875" style="114" customWidth="1"/>
    <col min="2050" max="2050" width="17.125" style="114" customWidth="1"/>
    <col min="2051" max="2051" width="0.875" style="114" customWidth="1"/>
    <col min="2052" max="2052" width="8.25" style="114" customWidth="1"/>
    <col min="2053" max="2053" width="6.125" style="114" customWidth="1"/>
    <col min="2054" max="2054" width="8.25" style="114" customWidth="1"/>
    <col min="2055" max="2055" width="6.125" style="114" customWidth="1"/>
    <col min="2056" max="2056" width="8.25" style="114" customWidth="1"/>
    <col min="2057" max="2057" width="6.125" style="114" customWidth="1"/>
    <col min="2058" max="2058" width="8.25" style="114" customWidth="1"/>
    <col min="2059" max="2059" width="6.125" style="114" customWidth="1"/>
    <col min="2060" max="2304" width="6.125" style="114"/>
    <col min="2305" max="2305" width="0.875" style="114" customWidth="1"/>
    <col min="2306" max="2306" width="17.125" style="114" customWidth="1"/>
    <col min="2307" max="2307" width="0.875" style="114" customWidth="1"/>
    <col min="2308" max="2308" width="8.25" style="114" customWidth="1"/>
    <col min="2309" max="2309" width="6.125" style="114" customWidth="1"/>
    <col min="2310" max="2310" width="8.25" style="114" customWidth="1"/>
    <col min="2311" max="2311" width="6.125" style="114" customWidth="1"/>
    <col min="2312" max="2312" width="8.25" style="114" customWidth="1"/>
    <col min="2313" max="2313" width="6.125" style="114" customWidth="1"/>
    <col min="2314" max="2314" width="8.25" style="114" customWidth="1"/>
    <col min="2315" max="2315" width="6.125" style="114" customWidth="1"/>
    <col min="2316" max="2560" width="6.125" style="114"/>
    <col min="2561" max="2561" width="0.875" style="114" customWidth="1"/>
    <col min="2562" max="2562" width="17.125" style="114" customWidth="1"/>
    <col min="2563" max="2563" width="0.875" style="114" customWidth="1"/>
    <col min="2564" max="2564" width="8.25" style="114" customWidth="1"/>
    <col min="2565" max="2565" width="6.125" style="114" customWidth="1"/>
    <col min="2566" max="2566" width="8.25" style="114" customWidth="1"/>
    <col min="2567" max="2567" width="6.125" style="114" customWidth="1"/>
    <col min="2568" max="2568" width="8.25" style="114" customWidth="1"/>
    <col min="2569" max="2569" width="6.125" style="114" customWidth="1"/>
    <col min="2570" max="2570" width="8.25" style="114" customWidth="1"/>
    <col min="2571" max="2571" width="6.125" style="114" customWidth="1"/>
    <col min="2572" max="2816" width="6.125" style="114"/>
    <col min="2817" max="2817" width="0.875" style="114" customWidth="1"/>
    <col min="2818" max="2818" width="17.125" style="114" customWidth="1"/>
    <col min="2819" max="2819" width="0.875" style="114" customWidth="1"/>
    <col min="2820" max="2820" width="8.25" style="114" customWidth="1"/>
    <col min="2821" max="2821" width="6.125" style="114" customWidth="1"/>
    <col min="2822" max="2822" width="8.25" style="114" customWidth="1"/>
    <col min="2823" max="2823" width="6.125" style="114" customWidth="1"/>
    <col min="2824" max="2824" width="8.25" style="114" customWidth="1"/>
    <col min="2825" max="2825" width="6.125" style="114" customWidth="1"/>
    <col min="2826" max="2826" width="8.25" style="114" customWidth="1"/>
    <col min="2827" max="2827" width="6.125" style="114" customWidth="1"/>
    <col min="2828" max="3072" width="6.125" style="114"/>
    <col min="3073" max="3073" width="0.875" style="114" customWidth="1"/>
    <col min="3074" max="3074" width="17.125" style="114" customWidth="1"/>
    <col min="3075" max="3075" width="0.875" style="114" customWidth="1"/>
    <col min="3076" max="3076" width="8.25" style="114" customWidth="1"/>
    <col min="3077" max="3077" width="6.125" style="114" customWidth="1"/>
    <col min="3078" max="3078" width="8.25" style="114" customWidth="1"/>
    <col min="3079" max="3079" width="6.125" style="114" customWidth="1"/>
    <col min="3080" max="3080" width="8.25" style="114" customWidth="1"/>
    <col min="3081" max="3081" width="6.125" style="114" customWidth="1"/>
    <col min="3082" max="3082" width="8.25" style="114" customWidth="1"/>
    <col min="3083" max="3083" width="6.125" style="114" customWidth="1"/>
    <col min="3084" max="3328" width="6.125" style="114"/>
    <col min="3329" max="3329" width="0.875" style="114" customWidth="1"/>
    <col min="3330" max="3330" width="17.125" style="114" customWidth="1"/>
    <col min="3331" max="3331" width="0.875" style="114" customWidth="1"/>
    <col min="3332" max="3332" width="8.25" style="114" customWidth="1"/>
    <col min="3333" max="3333" width="6.125" style="114" customWidth="1"/>
    <col min="3334" max="3334" width="8.25" style="114" customWidth="1"/>
    <col min="3335" max="3335" width="6.125" style="114" customWidth="1"/>
    <col min="3336" max="3336" width="8.25" style="114" customWidth="1"/>
    <col min="3337" max="3337" width="6.125" style="114" customWidth="1"/>
    <col min="3338" max="3338" width="8.25" style="114" customWidth="1"/>
    <col min="3339" max="3339" width="6.125" style="114" customWidth="1"/>
    <col min="3340" max="3584" width="6.125" style="114"/>
    <col min="3585" max="3585" width="0.875" style="114" customWidth="1"/>
    <col min="3586" max="3586" width="17.125" style="114" customWidth="1"/>
    <col min="3587" max="3587" width="0.875" style="114" customWidth="1"/>
    <col min="3588" max="3588" width="8.25" style="114" customWidth="1"/>
    <col min="3589" max="3589" width="6.125" style="114" customWidth="1"/>
    <col min="3590" max="3590" width="8.25" style="114" customWidth="1"/>
    <col min="3591" max="3591" width="6.125" style="114" customWidth="1"/>
    <col min="3592" max="3592" width="8.25" style="114" customWidth="1"/>
    <col min="3593" max="3593" width="6.125" style="114" customWidth="1"/>
    <col min="3594" max="3594" width="8.25" style="114" customWidth="1"/>
    <col min="3595" max="3595" width="6.125" style="114" customWidth="1"/>
    <col min="3596" max="3840" width="6.125" style="114"/>
    <col min="3841" max="3841" width="0.875" style="114" customWidth="1"/>
    <col min="3842" max="3842" width="17.125" style="114" customWidth="1"/>
    <col min="3843" max="3843" width="0.875" style="114" customWidth="1"/>
    <col min="3844" max="3844" width="8.25" style="114" customWidth="1"/>
    <col min="3845" max="3845" width="6.125" style="114" customWidth="1"/>
    <col min="3846" max="3846" width="8.25" style="114" customWidth="1"/>
    <col min="3847" max="3847" width="6.125" style="114" customWidth="1"/>
    <col min="3848" max="3848" width="8.25" style="114" customWidth="1"/>
    <col min="3849" max="3849" width="6.125" style="114" customWidth="1"/>
    <col min="3850" max="3850" width="8.25" style="114" customWidth="1"/>
    <col min="3851" max="3851" width="6.125" style="114" customWidth="1"/>
    <col min="3852" max="4096" width="6.125" style="114"/>
    <col min="4097" max="4097" width="0.875" style="114" customWidth="1"/>
    <col min="4098" max="4098" width="17.125" style="114" customWidth="1"/>
    <col min="4099" max="4099" width="0.875" style="114" customWidth="1"/>
    <col min="4100" max="4100" width="8.25" style="114" customWidth="1"/>
    <col min="4101" max="4101" width="6.125" style="114" customWidth="1"/>
    <col min="4102" max="4102" width="8.25" style="114" customWidth="1"/>
    <col min="4103" max="4103" width="6.125" style="114" customWidth="1"/>
    <col min="4104" max="4104" width="8.25" style="114" customWidth="1"/>
    <col min="4105" max="4105" width="6.125" style="114" customWidth="1"/>
    <col min="4106" max="4106" width="8.25" style="114" customWidth="1"/>
    <col min="4107" max="4107" width="6.125" style="114" customWidth="1"/>
    <col min="4108" max="4352" width="6.125" style="114"/>
    <col min="4353" max="4353" width="0.875" style="114" customWidth="1"/>
    <col min="4354" max="4354" width="17.125" style="114" customWidth="1"/>
    <col min="4355" max="4355" width="0.875" style="114" customWidth="1"/>
    <col min="4356" max="4356" width="8.25" style="114" customWidth="1"/>
    <col min="4357" max="4357" width="6.125" style="114" customWidth="1"/>
    <col min="4358" max="4358" width="8.25" style="114" customWidth="1"/>
    <col min="4359" max="4359" width="6.125" style="114" customWidth="1"/>
    <col min="4360" max="4360" width="8.25" style="114" customWidth="1"/>
    <col min="4361" max="4361" width="6.125" style="114" customWidth="1"/>
    <col min="4362" max="4362" width="8.25" style="114" customWidth="1"/>
    <col min="4363" max="4363" width="6.125" style="114" customWidth="1"/>
    <col min="4364" max="4608" width="6.125" style="114"/>
    <col min="4609" max="4609" width="0.875" style="114" customWidth="1"/>
    <col min="4610" max="4610" width="17.125" style="114" customWidth="1"/>
    <col min="4611" max="4611" width="0.875" style="114" customWidth="1"/>
    <col min="4612" max="4612" width="8.25" style="114" customWidth="1"/>
    <col min="4613" max="4613" width="6.125" style="114" customWidth="1"/>
    <col min="4614" max="4614" width="8.25" style="114" customWidth="1"/>
    <col min="4615" max="4615" width="6.125" style="114" customWidth="1"/>
    <col min="4616" max="4616" width="8.25" style="114" customWidth="1"/>
    <col min="4617" max="4617" width="6.125" style="114" customWidth="1"/>
    <col min="4618" max="4618" width="8.25" style="114" customWidth="1"/>
    <col min="4619" max="4619" width="6.125" style="114" customWidth="1"/>
    <col min="4620" max="4864" width="6.125" style="114"/>
    <col min="4865" max="4865" width="0.875" style="114" customWidth="1"/>
    <col min="4866" max="4866" width="17.125" style="114" customWidth="1"/>
    <col min="4867" max="4867" width="0.875" style="114" customWidth="1"/>
    <col min="4868" max="4868" width="8.25" style="114" customWidth="1"/>
    <col min="4869" max="4869" width="6.125" style="114" customWidth="1"/>
    <col min="4870" max="4870" width="8.25" style="114" customWidth="1"/>
    <col min="4871" max="4871" width="6.125" style="114" customWidth="1"/>
    <col min="4872" max="4872" width="8.25" style="114" customWidth="1"/>
    <col min="4873" max="4873" width="6.125" style="114" customWidth="1"/>
    <col min="4874" max="4874" width="8.25" style="114" customWidth="1"/>
    <col min="4875" max="4875" width="6.125" style="114" customWidth="1"/>
    <col min="4876" max="5120" width="6.125" style="114"/>
    <col min="5121" max="5121" width="0.875" style="114" customWidth="1"/>
    <col min="5122" max="5122" width="17.125" style="114" customWidth="1"/>
    <col min="5123" max="5123" width="0.875" style="114" customWidth="1"/>
    <col min="5124" max="5124" width="8.25" style="114" customWidth="1"/>
    <col min="5125" max="5125" width="6.125" style="114" customWidth="1"/>
    <col min="5126" max="5126" width="8.25" style="114" customWidth="1"/>
    <col min="5127" max="5127" width="6.125" style="114" customWidth="1"/>
    <col min="5128" max="5128" width="8.25" style="114" customWidth="1"/>
    <col min="5129" max="5129" width="6.125" style="114" customWidth="1"/>
    <col min="5130" max="5130" width="8.25" style="114" customWidth="1"/>
    <col min="5131" max="5131" width="6.125" style="114" customWidth="1"/>
    <col min="5132" max="5376" width="6.125" style="114"/>
    <col min="5377" max="5377" width="0.875" style="114" customWidth="1"/>
    <col min="5378" max="5378" width="17.125" style="114" customWidth="1"/>
    <col min="5379" max="5379" width="0.875" style="114" customWidth="1"/>
    <col min="5380" max="5380" width="8.25" style="114" customWidth="1"/>
    <col min="5381" max="5381" width="6.125" style="114" customWidth="1"/>
    <col min="5382" max="5382" width="8.25" style="114" customWidth="1"/>
    <col min="5383" max="5383" width="6.125" style="114" customWidth="1"/>
    <col min="5384" max="5384" width="8.25" style="114" customWidth="1"/>
    <col min="5385" max="5385" width="6.125" style="114" customWidth="1"/>
    <col min="5386" max="5386" width="8.25" style="114" customWidth="1"/>
    <col min="5387" max="5387" width="6.125" style="114" customWidth="1"/>
    <col min="5388" max="5632" width="6.125" style="114"/>
    <col min="5633" max="5633" width="0.875" style="114" customWidth="1"/>
    <col min="5634" max="5634" width="17.125" style="114" customWidth="1"/>
    <col min="5635" max="5635" width="0.875" style="114" customWidth="1"/>
    <col min="5636" max="5636" width="8.25" style="114" customWidth="1"/>
    <col min="5637" max="5637" width="6.125" style="114" customWidth="1"/>
    <col min="5638" max="5638" width="8.25" style="114" customWidth="1"/>
    <col min="5639" max="5639" width="6.125" style="114" customWidth="1"/>
    <col min="5640" max="5640" width="8.25" style="114" customWidth="1"/>
    <col min="5641" max="5641" width="6.125" style="114" customWidth="1"/>
    <col min="5642" max="5642" width="8.25" style="114" customWidth="1"/>
    <col min="5643" max="5643" width="6.125" style="114" customWidth="1"/>
    <col min="5644" max="5888" width="6.125" style="114"/>
    <col min="5889" max="5889" width="0.875" style="114" customWidth="1"/>
    <col min="5890" max="5890" width="17.125" style="114" customWidth="1"/>
    <col min="5891" max="5891" width="0.875" style="114" customWidth="1"/>
    <col min="5892" max="5892" width="8.25" style="114" customWidth="1"/>
    <col min="5893" max="5893" width="6.125" style="114" customWidth="1"/>
    <col min="5894" max="5894" width="8.25" style="114" customWidth="1"/>
    <col min="5895" max="5895" width="6.125" style="114" customWidth="1"/>
    <col min="5896" max="5896" width="8.25" style="114" customWidth="1"/>
    <col min="5897" max="5897" width="6.125" style="114" customWidth="1"/>
    <col min="5898" max="5898" width="8.25" style="114" customWidth="1"/>
    <col min="5899" max="5899" width="6.125" style="114" customWidth="1"/>
    <col min="5900" max="6144" width="6.125" style="114"/>
    <col min="6145" max="6145" width="0.875" style="114" customWidth="1"/>
    <col min="6146" max="6146" width="17.125" style="114" customWidth="1"/>
    <col min="6147" max="6147" width="0.875" style="114" customWidth="1"/>
    <col min="6148" max="6148" width="8.25" style="114" customWidth="1"/>
    <col min="6149" max="6149" width="6.125" style="114" customWidth="1"/>
    <col min="6150" max="6150" width="8.25" style="114" customWidth="1"/>
    <col min="6151" max="6151" width="6.125" style="114" customWidth="1"/>
    <col min="6152" max="6152" width="8.25" style="114" customWidth="1"/>
    <col min="6153" max="6153" width="6.125" style="114" customWidth="1"/>
    <col min="6154" max="6154" width="8.25" style="114" customWidth="1"/>
    <col min="6155" max="6155" width="6.125" style="114" customWidth="1"/>
    <col min="6156" max="6400" width="6.125" style="114"/>
    <col min="6401" max="6401" width="0.875" style="114" customWidth="1"/>
    <col min="6402" max="6402" width="17.125" style="114" customWidth="1"/>
    <col min="6403" max="6403" width="0.875" style="114" customWidth="1"/>
    <col min="6404" max="6404" width="8.25" style="114" customWidth="1"/>
    <col min="6405" max="6405" width="6.125" style="114" customWidth="1"/>
    <col min="6406" max="6406" width="8.25" style="114" customWidth="1"/>
    <col min="6407" max="6407" width="6.125" style="114" customWidth="1"/>
    <col min="6408" max="6408" width="8.25" style="114" customWidth="1"/>
    <col min="6409" max="6409" width="6.125" style="114" customWidth="1"/>
    <col min="6410" max="6410" width="8.25" style="114" customWidth="1"/>
    <col min="6411" max="6411" width="6.125" style="114" customWidth="1"/>
    <col min="6412" max="6656" width="6.125" style="114"/>
    <col min="6657" max="6657" width="0.875" style="114" customWidth="1"/>
    <col min="6658" max="6658" width="17.125" style="114" customWidth="1"/>
    <col min="6659" max="6659" width="0.875" style="114" customWidth="1"/>
    <col min="6660" max="6660" width="8.25" style="114" customWidth="1"/>
    <col min="6661" max="6661" width="6.125" style="114" customWidth="1"/>
    <col min="6662" max="6662" width="8.25" style="114" customWidth="1"/>
    <col min="6663" max="6663" width="6.125" style="114" customWidth="1"/>
    <col min="6664" max="6664" width="8.25" style="114" customWidth="1"/>
    <col min="6665" max="6665" width="6.125" style="114" customWidth="1"/>
    <col min="6666" max="6666" width="8.25" style="114" customWidth="1"/>
    <col min="6667" max="6667" width="6.125" style="114" customWidth="1"/>
    <col min="6668" max="6912" width="6.125" style="114"/>
    <col min="6913" max="6913" width="0.875" style="114" customWidth="1"/>
    <col min="6914" max="6914" width="17.125" style="114" customWidth="1"/>
    <col min="6915" max="6915" width="0.875" style="114" customWidth="1"/>
    <col min="6916" max="6916" width="8.25" style="114" customWidth="1"/>
    <col min="6917" max="6917" width="6.125" style="114" customWidth="1"/>
    <col min="6918" max="6918" width="8.25" style="114" customWidth="1"/>
    <col min="6919" max="6919" width="6.125" style="114" customWidth="1"/>
    <col min="6920" max="6920" width="8.25" style="114" customWidth="1"/>
    <col min="6921" max="6921" width="6.125" style="114" customWidth="1"/>
    <col min="6922" max="6922" width="8.25" style="114" customWidth="1"/>
    <col min="6923" max="6923" width="6.125" style="114" customWidth="1"/>
    <col min="6924" max="7168" width="6.125" style="114"/>
    <col min="7169" max="7169" width="0.875" style="114" customWidth="1"/>
    <col min="7170" max="7170" width="17.125" style="114" customWidth="1"/>
    <col min="7171" max="7171" width="0.875" style="114" customWidth="1"/>
    <col min="7172" max="7172" width="8.25" style="114" customWidth="1"/>
    <col min="7173" max="7173" width="6.125" style="114" customWidth="1"/>
    <col min="7174" max="7174" width="8.25" style="114" customWidth="1"/>
    <col min="7175" max="7175" width="6.125" style="114" customWidth="1"/>
    <col min="7176" max="7176" width="8.25" style="114" customWidth="1"/>
    <col min="7177" max="7177" width="6.125" style="114" customWidth="1"/>
    <col min="7178" max="7178" width="8.25" style="114" customWidth="1"/>
    <col min="7179" max="7179" width="6.125" style="114" customWidth="1"/>
    <col min="7180" max="7424" width="6.125" style="114"/>
    <col min="7425" max="7425" width="0.875" style="114" customWidth="1"/>
    <col min="7426" max="7426" width="17.125" style="114" customWidth="1"/>
    <col min="7427" max="7427" width="0.875" style="114" customWidth="1"/>
    <col min="7428" max="7428" width="8.25" style="114" customWidth="1"/>
    <col min="7429" max="7429" width="6.125" style="114" customWidth="1"/>
    <col min="7430" max="7430" width="8.25" style="114" customWidth="1"/>
    <col min="7431" max="7431" width="6.125" style="114" customWidth="1"/>
    <col min="7432" max="7432" width="8.25" style="114" customWidth="1"/>
    <col min="7433" max="7433" width="6.125" style="114" customWidth="1"/>
    <col min="7434" max="7434" width="8.25" style="114" customWidth="1"/>
    <col min="7435" max="7435" width="6.125" style="114" customWidth="1"/>
    <col min="7436" max="7680" width="6.125" style="114"/>
    <col min="7681" max="7681" width="0.875" style="114" customWidth="1"/>
    <col min="7682" max="7682" width="17.125" style="114" customWidth="1"/>
    <col min="7683" max="7683" width="0.875" style="114" customWidth="1"/>
    <col min="7684" max="7684" width="8.25" style="114" customWidth="1"/>
    <col min="7685" max="7685" width="6.125" style="114" customWidth="1"/>
    <col min="7686" max="7686" width="8.25" style="114" customWidth="1"/>
    <col min="7687" max="7687" width="6.125" style="114" customWidth="1"/>
    <col min="7688" max="7688" width="8.25" style="114" customWidth="1"/>
    <col min="7689" max="7689" width="6.125" style="114" customWidth="1"/>
    <col min="7690" max="7690" width="8.25" style="114" customWidth="1"/>
    <col min="7691" max="7691" width="6.125" style="114" customWidth="1"/>
    <col min="7692" max="7936" width="6.125" style="114"/>
    <col min="7937" max="7937" width="0.875" style="114" customWidth="1"/>
    <col min="7938" max="7938" width="17.125" style="114" customWidth="1"/>
    <col min="7939" max="7939" width="0.875" style="114" customWidth="1"/>
    <col min="7940" max="7940" width="8.25" style="114" customWidth="1"/>
    <col min="7941" max="7941" width="6.125" style="114" customWidth="1"/>
    <col min="7942" max="7942" width="8.25" style="114" customWidth="1"/>
    <col min="7943" max="7943" width="6.125" style="114" customWidth="1"/>
    <col min="7944" max="7944" width="8.25" style="114" customWidth="1"/>
    <col min="7945" max="7945" width="6.125" style="114" customWidth="1"/>
    <col min="7946" max="7946" width="8.25" style="114" customWidth="1"/>
    <col min="7947" max="7947" width="6.125" style="114" customWidth="1"/>
    <col min="7948" max="8192" width="6.125" style="114"/>
    <col min="8193" max="8193" width="0.875" style="114" customWidth="1"/>
    <col min="8194" max="8194" width="17.125" style="114" customWidth="1"/>
    <col min="8195" max="8195" width="0.875" style="114" customWidth="1"/>
    <col min="8196" max="8196" width="8.25" style="114" customWidth="1"/>
    <col min="8197" max="8197" width="6.125" style="114" customWidth="1"/>
    <col min="8198" max="8198" width="8.25" style="114" customWidth="1"/>
    <col min="8199" max="8199" width="6.125" style="114" customWidth="1"/>
    <col min="8200" max="8200" width="8.25" style="114" customWidth="1"/>
    <col min="8201" max="8201" width="6.125" style="114" customWidth="1"/>
    <col min="8202" max="8202" width="8.25" style="114" customWidth="1"/>
    <col min="8203" max="8203" width="6.125" style="114" customWidth="1"/>
    <col min="8204" max="8448" width="6.125" style="114"/>
    <col min="8449" max="8449" width="0.875" style="114" customWidth="1"/>
    <col min="8450" max="8450" width="17.125" style="114" customWidth="1"/>
    <col min="8451" max="8451" width="0.875" style="114" customWidth="1"/>
    <col min="8452" max="8452" width="8.25" style="114" customWidth="1"/>
    <col min="8453" max="8453" width="6.125" style="114" customWidth="1"/>
    <col min="8454" max="8454" width="8.25" style="114" customWidth="1"/>
    <col min="8455" max="8455" width="6.125" style="114" customWidth="1"/>
    <col min="8456" max="8456" width="8.25" style="114" customWidth="1"/>
    <col min="8457" max="8457" width="6.125" style="114" customWidth="1"/>
    <col min="8458" max="8458" width="8.25" style="114" customWidth="1"/>
    <col min="8459" max="8459" width="6.125" style="114" customWidth="1"/>
    <col min="8460" max="8704" width="6.125" style="114"/>
    <col min="8705" max="8705" width="0.875" style="114" customWidth="1"/>
    <col min="8706" max="8706" width="17.125" style="114" customWidth="1"/>
    <col min="8707" max="8707" width="0.875" style="114" customWidth="1"/>
    <col min="8708" max="8708" width="8.25" style="114" customWidth="1"/>
    <col min="8709" max="8709" width="6.125" style="114" customWidth="1"/>
    <col min="8710" max="8710" width="8.25" style="114" customWidth="1"/>
    <col min="8711" max="8711" width="6.125" style="114" customWidth="1"/>
    <col min="8712" max="8712" width="8.25" style="114" customWidth="1"/>
    <col min="8713" max="8713" width="6.125" style="114" customWidth="1"/>
    <col min="8714" max="8714" width="8.25" style="114" customWidth="1"/>
    <col min="8715" max="8715" width="6.125" style="114" customWidth="1"/>
    <col min="8716" max="8960" width="6.125" style="114"/>
    <col min="8961" max="8961" width="0.875" style="114" customWidth="1"/>
    <col min="8962" max="8962" width="17.125" style="114" customWidth="1"/>
    <col min="8963" max="8963" width="0.875" style="114" customWidth="1"/>
    <col min="8964" max="8964" width="8.25" style="114" customWidth="1"/>
    <col min="8965" max="8965" width="6.125" style="114" customWidth="1"/>
    <col min="8966" max="8966" width="8.25" style="114" customWidth="1"/>
    <col min="8967" max="8967" width="6.125" style="114" customWidth="1"/>
    <col min="8968" max="8968" width="8.25" style="114" customWidth="1"/>
    <col min="8969" max="8969" width="6.125" style="114" customWidth="1"/>
    <col min="8970" max="8970" width="8.25" style="114" customWidth="1"/>
    <col min="8971" max="8971" width="6.125" style="114" customWidth="1"/>
    <col min="8972" max="9216" width="6.125" style="114"/>
    <col min="9217" max="9217" width="0.875" style="114" customWidth="1"/>
    <col min="9218" max="9218" width="17.125" style="114" customWidth="1"/>
    <col min="9219" max="9219" width="0.875" style="114" customWidth="1"/>
    <col min="9220" max="9220" width="8.25" style="114" customWidth="1"/>
    <col min="9221" max="9221" width="6.125" style="114" customWidth="1"/>
    <col min="9222" max="9222" width="8.25" style="114" customWidth="1"/>
    <col min="9223" max="9223" width="6.125" style="114" customWidth="1"/>
    <col min="9224" max="9224" width="8.25" style="114" customWidth="1"/>
    <col min="9225" max="9225" width="6.125" style="114" customWidth="1"/>
    <col min="9226" max="9226" width="8.25" style="114" customWidth="1"/>
    <col min="9227" max="9227" width="6.125" style="114" customWidth="1"/>
    <col min="9228" max="9472" width="6.125" style="114"/>
    <col min="9473" max="9473" width="0.875" style="114" customWidth="1"/>
    <col min="9474" max="9474" width="17.125" style="114" customWidth="1"/>
    <col min="9475" max="9475" width="0.875" style="114" customWidth="1"/>
    <col min="9476" max="9476" width="8.25" style="114" customWidth="1"/>
    <col min="9477" max="9477" width="6.125" style="114" customWidth="1"/>
    <col min="9478" max="9478" width="8.25" style="114" customWidth="1"/>
    <col min="9479" max="9479" width="6.125" style="114" customWidth="1"/>
    <col min="9480" max="9480" width="8.25" style="114" customWidth="1"/>
    <col min="9481" max="9481" width="6.125" style="114" customWidth="1"/>
    <col min="9482" max="9482" width="8.25" style="114" customWidth="1"/>
    <col min="9483" max="9483" width="6.125" style="114" customWidth="1"/>
    <col min="9484" max="9728" width="6.125" style="114"/>
    <col min="9729" max="9729" width="0.875" style="114" customWidth="1"/>
    <col min="9730" max="9730" width="17.125" style="114" customWidth="1"/>
    <col min="9731" max="9731" width="0.875" style="114" customWidth="1"/>
    <col min="9732" max="9732" width="8.25" style="114" customWidth="1"/>
    <col min="9733" max="9733" width="6.125" style="114" customWidth="1"/>
    <col min="9734" max="9734" width="8.25" style="114" customWidth="1"/>
    <col min="9735" max="9735" width="6.125" style="114" customWidth="1"/>
    <col min="9736" max="9736" width="8.25" style="114" customWidth="1"/>
    <col min="9737" max="9737" width="6.125" style="114" customWidth="1"/>
    <col min="9738" max="9738" width="8.25" style="114" customWidth="1"/>
    <col min="9739" max="9739" width="6.125" style="114" customWidth="1"/>
    <col min="9740" max="9984" width="6.125" style="114"/>
    <col min="9985" max="9985" width="0.875" style="114" customWidth="1"/>
    <col min="9986" max="9986" width="17.125" style="114" customWidth="1"/>
    <col min="9987" max="9987" width="0.875" style="114" customWidth="1"/>
    <col min="9988" max="9988" width="8.25" style="114" customWidth="1"/>
    <col min="9989" max="9989" width="6.125" style="114" customWidth="1"/>
    <col min="9990" max="9990" width="8.25" style="114" customWidth="1"/>
    <col min="9991" max="9991" width="6.125" style="114" customWidth="1"/>
    <col min="9992" max="9992" width="8.25" style="114" customWidth="1"/>
    <col min="9993" max="9993" width="6.125" style="114" customWidth="1"/>
    <col min="9994" max="9994" width="8.25" style="114" customWidth="1"/>
    <col min="9995" max="9995" width="6.125" style="114" customWidth="1"/>
    <col min="9996" max="10240" width="6.125" style="114"/>
    <col min="10241" max="10241" width="0.875" style="114" customWidth="1"/>
    <col min="10242" max="10242" width="17.125" style="114" customWidth="1"/>
    <col min="10243" max="10243" width="0.875" style="114" customWidth="1"/>
    <col min="10244" max="10244" width="8.25" style="114" customWidth="1"/>
    <col min="10245" max="10245" width="6.125" style="114" customWidth="1"/>
    <col min="10246" max="10246" width="8.25" style="114" customWidth="1"/>
    <col min="10247" max="10247" width="6.125" style="114" customWidth="1"/>
    <col min="10248" max="10248" width="8.25" style="114" customWidth="1"/>
    <col min="10249" max="10249" width="6.125" style="114" customWidth="1"/>
    <col min="10250" max="10250" width="8.25" style="114" customWidth="1"/>
    <col min="10251" max="10251" width="6.125" style="114" customWidth="1"/>
    <col min="10252" max="10496" width="6.125" style="114"/>
    <col min="10497" max="10497" width="0.875" style="114" customWidth="1"/>
    <col min="10498" max="10498" width="17.125" style="114" customWidth="1"/>
    <col min="10499" max="10499" width="0.875" style="114" customWidth="1"/>
    <col min="10500" max="10500" width="8.25" style="114" customWidth="1"/>
    <col min="10501" max="10501" width="6.125" style="114" customWidth="1"/>
    <col min="10502" max="10502" width="8.25" style="114" customWidth="1"/>
    <col min="10503" max="10503" width="6.125" style="114" customWidth="1"/>
    <col min="10504" max="10504" width="8.25" style="114" customWidth="1"/>
    <col min="10505" max="10505" width="6.125" style="114" customWidth="1"/>
    <col min="10506" max="10506" width="8.25" style="114" customWidth="1"/>
    <col min="10507" max="10507" width="6.125" style="114" customWidth="1"/>
    <col min="10508" max="10752" width="6.125" style="114"/>
    <col min="10753" max="10753" width="0.875" style="114" customWidth="1"/>
    <col min="10754" max="10754" width="17.125" style="114" customWidth="1"/>
    <col min="10755" max="10755" width="0.875" style="114" customWidth="1"/>
    <col min="10756" max="10756" width="8.25" style="114" customWidth="1"/>
    <col min="10757" max="10757" width="6.125" style="114" customWidth="1"/>
    <col min="10758" max="10758" width="8.25" style="114" customWidth="1"/>
    <col min="10759" max="10759" width="6.125" style="114" customWidth="1"/>
    <col min="10760" max="10760" width="8.25" style="114" customWidth="1"/>
    <col min="10761" max="10761" width="6.125" style="114" customWidth="1"/>
    <col min="10762" max="10762" width="8.25" style="114" customWidth="1"/>
    <col min="10763" max="10763" width="6.125" style="114" customWidth="1"/>
    <col min="10764" max="11008" width="6.125" style="114"/>
    <col min="11009" max="11009" width="0.875" style="114" customWidth="1"/>
    <col min="11010" max="11010" width="17.125" style="114" customWidth="1"/>
    <col min="11011" max="11011" width="0.875" style="114" customWidth="1"/>
    <col min="11012" max="11012" width="8.25" style="114" customWidth="1"/>
    <col min="11013" max="11013" width="6.125" style="114" customWidth="1"/>
    <col min="11014" max="11014" width="8.25" style="114" customWidth="1"/>
    <col min="11015" max="11015" width="6.125" style="114" customWidth="1"/>
    <col min="11016" max="11016" width="8.25" style="114" customWidth="1"/>
    <col min="11017" max="11017" width="6.125" style="114" customWidth="1"/>
    <col min="11018" max="11018" width="8.25" style="114" customWidth="1"/>
    <col min="11019" max="11019" width="6.125" style="114" customWidth="1"/>
    <col min="11020" max="11264" width="6.125" style="114"/>
    <col min="11265" max="11265" width="0.875" style="114" customWidth="1"/>
    <col min="11266" max="11266" width="17.125" style="114" customWidth="1"/>
    <col min="11267" max="11267" width="0.875" style="114" customWidth="1"/>
    <col min="11268" max="11268" width="8.25" style="114" customWidth="1"/>
    <col min="11269" max="11269" width="6.125" style="114" customWidth="1"/>
    <col min="11270" max="11270" width="8.25" style="114" customWidth="1"/>
    <col min="11271" max="11271" width="6.125" style="114" customWidth="1"/>
    <col min="11272" max="11272" width="8.25" style="114" customWidth="1"/>
    <col min="11273" max="11273" width="6.125" style="114" customWidth="1"/>
    <col min="11274" max="11274" width="8.25" style="114" customWidth="1"/>
    <col min="11275" max="11275" width="6.125" style="114" customWidth="1"/>
    <col min="11276" max="11520" width="6.125" style="114"/>
    <col min="11521" max="11521" width="0.875" style="114" customWidth="1"/>
    <col min="11522" max="11522" width="17.125" style="114" customWidth="1"/>
    <col min="11523" max="11523" width="0.875" style="114" customWidth="1"/>
    <col min="11524" max="11524" width="8.25" style="114" customWidth="1"/>
    <col min="11525" max="11525" width="6.125" style="114" customWidth="1"/>
    <col min="11526" max="11526" width="8.25" style="114" customWidth="1"/>
    <col min="11527" max="11527" width="6.125" style="114" customWidth="1"/>
    <col min="11528" max="11528" width="8.25" style="114" customWidth="1"/>
    <col min="11529" max="11529" width="6.125" style="114" customWidth="1"/>
    <col min="11530" max="11530" width="8.25" style="114" customWidth="1"/>
    <col min="11531" max="11531" width="6.125" style="114" customWidth="1"/>
    <col min="11532" max="11776" width="6.125" style="114"/>
    <col min="11777" max="11777" width="0.875" style="114" customWidth="1"/>
    <col min="11778" max="11778" width="17.125" style="114" customWidth="1"/>
    <col min="11779" max="11779" width="0.875" style="114" customWidth="1"/>
    <col min="11780" max="11780" width="8.25" style="114" customWidth="1"/>
    <col min="11781" max="11781" width="6.125" style="114" customWidth="1"/>
    <col min="11782" max="11782" width="8.25" style="114" customWidth="1"/>
    <col min="11783" max="11783" width="6.125" style="114" customWidth="1"/>
    <col min="11784" max="11784" width="8.25" style="114" customWidth="1"/>
    <col min="11785" max="11785" width="6.125" style="114" customWidth="1"/>
    <col min="11786" max="11786" width="8.25" style="114" customWidth="1"/>
    <col min="11787" max="11787" width="6.125" style="114" customWidth="1"/>
    <col min="11788" max="12032" width="6.125" style="114"/>
    <col min="12033" max="12033" width="0.875" style="114" customWidth="1"/>
    <col min="12034" max="12034" width="17.125" style="114" customWidth="1"/>
    <col min="12035" max="12035" width="0.875" style="114" customWidth="1"/>
    <col min="12036" max="12036" width="8.25" style="114" customWidth="1"/>
    <col min="12037" max="12037" width="6.125" style="114" customWidth="1"/>
    <col min="12038" max="12038" width="8.25" style="114" customWidth="1"/>
    <col min="12039" max="12039" width="6.125" style="114" customWidth="1"/>
    <col min="12040" max="12040" width="8.25" style="114" customWidth="1"/>
    <col min="12041" max="12041" width="6.125" style="114" customWidth="1"/>
    <col min="12042" max="12042" width="8.25" style="114" customWidth="1"/>
    <col min="12043" max="12043" width="6.125" style="114" customWidth="1"/>
    <col min="12044" max="12288" width="6.125" style="114"/>
    <col min="12289" max="12289" width="0.875" style="114" customWidth="1"/>
    <col min="12290" max="12290" width="17.125" style="114" customWidth="1"/>
    <col min="12291" max="12291" width="0.875" style="114" customWidth="1"/>
    <col min="12292" max="12292" width="8.25" style="114" customWidth="1"/>
    <col min="12293" max="12293" width="6.125" style="114" customWidth="1"/>
    <col min="12294" max="12294" width="8.25" style="114" customWidth="1"/>
    <col min="12295" max="12295" width="6.125" style="114" customWidth="1"/>
    <col min="12296" max="12296" width="8.25" style="114" customWidth="1"/>
    <col min="12297" max="12297" width="6.125" style="114" customWidth="1"/>
    <col min="12298" max="12298" width="8.25" style="114" customWidth="1"/>
    <col min="12299" max="12299" width="6.125" style="114" customWidth="1"/>
    <col min="12300" max="12544" width="6.125" style="114"/>
    <col min="12545" max="12545" width="0.875" style="114" customWidth="1"/>
    <col min="12546" max="12546" width="17.125" style="114" customWidth="1"/>
    <col min="12547" max="12547" width="0.875" style="114" customWidth="1"/>
    <col min="12548" max="12548" width="8.25" style="114" customWidth="1"/>
    <col min="12549" max="12549" width="6.125" style="114" customWidth="1"/>
    <col min="12550" max="12550" width="8.25" style="114" customWidth="1"/>
    <col min="12551" max="12551" width="6.125" style="114" customWidth="1"/>
    <col min="12552" max="12552" width="8.25" style="114" customWidth="1"/>
    <col min="12553" max="12553" width="6.125" style="114" customWidth="1"/>
    <col min="12554" max="12554" width="8.25" style="114" customWidth="1"/>
    <col min="12555" max="12555" width="6.125" style="114" customWidth="1"/>
    <col min="12556" max="12800" width="6.125" style="114"/>
    <col min="12801" max="12801" width="0.875" style="114" customWidth="1"/>
    <col min="12802" max="12802" width="17.125" style="114" customWidth="1"/>
    <col min="12803" max="12803" width="0.875" style="114" customWidth="1"/>
    <col min="12804" max="12804" width="8.25" style="114" customWidth="1"/>
    <col min="12805" max="12805" width="6.125" style="114" customWidth="1"/>
    <col min="12806" max="12806" width="8.25" style="114" customWidth="1"/>
    <col min="12807" max="12807" width="6.125" style="114" customWidth="1"/>
    <col min="12808" max="12808" width="8.25" style="114" customWidth="1"/>
    <col min="12809" max="12809" width="6.125" style="114" customWidth="1"/>
    <col min="12810" max="12810" width="8.25" style="114" customWidth="1"/>
    <col min="12811" max="12811" width="6.125" style="114" customWidth="1"/>
    <col min="12812" max="13056" width="6.125" style="114"/>
    <col min="13057" max="13057" width="0.875" style="114" customWidth="1"/>
    <col min="13058" max="13058" width="17.125" style="114" customWidth="1"/>
    <col min="13059" max="13059" width="0.875" style="114" customWidth="1"/>
    <col min="13060" max="13060" width="8.25" style="114" customWidth="1"/>
    <col min="13061" max="13061" width="6.125" style="114" customWidth="1"/>
    <col min="13062" max="13062" width="8.25" style="114" customWidth="1"/>
    <col min="13063" max="13063" width="6.125" style="114" customWidth="1"/>
    <col min="13064" max="13064" width="8.25" style="114" customWidth="1"/>
    <col min="13065" max="13065" width="6.125" style="114" customWidth="1"/>
    <col min="13066" max="13066" width="8.25" style="114" customWidth="1"/>
    <col min="13067" max="13067" width="6.125" style="114" customWidth="1"/>
    <col min="13068" max="13312" width="6.125" style="114"/>
    <col min="13313" max="13313" width="0.875" style="114" customWidth="1"/>
    <col min="13314" max="13314" width="17.125" style="114" customWidth="1"/>
    <col min="13315" max="13315" width="0.875" style="114" customWidth="1"/>
    <col min="13316" max="13316" width="8.25" style="114" customWidth="1"/>
    <col min="13317" max="13317" width="6.125" style="114" customWidth="1"/>
    <col min="13318" max="13318" width="8.25" style="114" customWidth="1"/>
    <col min="13319" max="13319" width="6.125" style="114" customWidth="1"/>
    <col min="13320" max="13320" width="8.25" style="114" customWidth="1"/>
    <col min="13321" max="13321" width="6.125" style="114" customWidth="1"/>
    <col min="13322" max="13322" width="8.25" style="114" customWidth="1"/>
    <col min="13323" max="13323" width="6.125" style="114" customWidth="1"/>
    <col min="13324" max="13568" width="6.125" style="114"/>
    <col min="13569" max="13569" width="0.875" style="114" customWidth="1"/>
    <col min="13570" max="13570" width="17.125" style="114" customWidth="1"/>
    <col min="13571" max="13571" width="0.875" style="114" customWidth="1"/>
    <col min="13572" max="13572" width="8.25" style="114" customWidth="1"/>
    <col min="13573" max="13573" width="6.125" style="114" customWidth="1"/>
    <col min="13574" max="13574" width="8.25" style="114" customWidth="1"/>
    <col min="13575" max="13575" width="6.125" style="114" customWidth="1"/>
    <col min="13576" max="13576" width="8.25" style="114" customWidth="1"/>
    <col min="13577" max="13577" width="6.125" style="114" customWidth="1"/>
    <col min="13578" max="13578" width="8.25" style="114" customWidth="1"/>
    <col min="13579" max="13579" width="6.125" style="114" customWidth="1"/>
    <col min="13580" max="13824" width="6.125" style="114"/>
    <col min="13825" max="13825" width="0.875" style="114" customWidth="1"/>
    <col min="13826" max="13826" width="17.125" style="114" customWidth="1"/>
    <col min="13827" max="13827" width="0.875" style="114" customWidth="1"/>
    <col min="13828" max="13828" width="8.25" style="114" customWidth="1"/>
    <col min="13829" max="13829" width="6.125" style="114" customWidth="1"/>
    <col min="13830" max="13830" width="8.25" style="114" customWidth="1"/>
    <col min="13831" max="13831" width="6.125" style="114" customWidth="1"/>
    <col min="13832" max="13832" width="8.25" style="114" customWidth="1"/>
    <col min="13833" max="13833" width="6.125" style="114" customWidth="1"/>
    <col min="13834" max="13834" width="8.25" style="114" customWidth="1"/>
    <col min="13835" max="13835" width="6.125" style="114" customWidth="1"/>
    <col min="13836" max="14080" width="6.125" style="114"/>
    <col min="14081" max="14081" width="0.875" style="114" customWidth="1"/>
    <col min="14082" max="14082" width="17.125" style="114" customWidth="1"/>
    <col min="14083" max="14083" width="0.875" style="114" customWidth="1"/>
    <col min="14084" max="14084" width="8.25" style="114" customWidth="1"/>
    <col min="14085" max="14085" width="6.125" style="114" customWidth="1"/>
    <col min="14086" max="14086" width="8.25" style="114" customWidth="1"/>
    <col min="14087" max="14087" width="6.125" style="114" customWidth="1"/>
    <col min="14088" max="14088" width="8.25" style="114" customWidth="1"/>
    <col min="14089" max="14089" width="6.125" style="114" customWidth="1"/>
    <col min="14090" max="14090" width="8.25" style="114" customWidth="1"/>
    <col min="14091" max="14091" width="6.125" style="114" customWidth="1"/>
    <col min="14092" max="14336" width="6.125" style="114"/>
    <col min="14337" max="14337" width="0.875" style="114" customWidth="1"/>
    <col min="14338" max="14338" width="17.125" style="114" customWidth="1"/>
    <col min="14339" max="14339" width="0.875" style="114" customWidth="1"/>
    <col min="14340" max="14340" width="8.25" style="114" customWidth="1"/>
    <col min="14341" max="14341" width="6.125" style="114" customWidth="1"/>
    <col min="14342" max="14342" width="8.25" style="114" customWidth="1"/>
    <col min="14343" max="14343" width="6.125" style="114" customWidth="1"/>
    <col min="14344" max="14344" width="8.25" style="114" customWidth="1"/>
    <col min="14345" max="14345" width="6.125" style="114" customWidth="1"/>
    <col min="14346" max="14346" width="8.25" style="114" customWidth="1"/>
    <col min="14347" max="14347" width="6.125" style="114" customWidth="1"/>
    <col min="14348" max="14592" width="6.125" style="114"/>
    <col min="14593" max="14593" width="0.875" style="114" customWidth="1"/>
    <col min="14594" max="14594" width="17.125" style="114" customWidth="1"/>
    <col min="14595" max="14595" width="0.875" style="114" customWidth="1"/>
    <col min="14596" max="14596" width="8.25" style="114" customWidth="1"/>
    <col min="14597" max="14597" width="6.125" style="114" customWidth="1"/>
    <col min="14598" max="14598" width="8.25" style="114" customWidth="1"/>
    <col min="14599" max="14599" width="6.125" style="114" customWidth="1"/>
    <col min="14600" max="14600" width="8.25" style="114" customWidth="1"/>
    <col min="14601" max="14601" width="6.125" style="114" customWidth="1"/>
    <col min="14602" max="14602" width="8.25" style="114" customWidth="1"/>
    <col min="14603" max="14603" width="6.125" style="114" customWidth="1"/>
    <col min="14604" max="14848" width="6.125" style="114"/>
    <col min="14849" max="14849" width="0.875" style="114" customWidth="1"/>
    <col min="14850" max="14850" width="17.125" style="114" customWidth="1"/>
    <col min="14851" max="14851" width="0.875" style="114" customWidth="1"/>
    <col min="14852" max="14852" width="8.25" style="114" customWidth="1"/>
    <col min="14853" max="14853" width="6.125" style="114" customWidth="1"/>
    <col min="14854" max="14854" width="8.25" style="114" customWidth="1"/>
    <col min="14855" max="14855" width="6.125" style="114" customWidth="1"/>
    <col min="14856" max="14856" width="8.25" style="114" customWidth="1"/>
    <col min="14857" max="14857" width="6.125" style="114" customWidth="1"/>
    <col min="14858" max="14858" width="8.25" style="114" customWidth="1"/>
    <col min="14859" max="14859" width="6.125" style="114" customWidth="1"/>
    <col min="14860" max="15104" width="6.125" style="114"/>
    <col min="15105" max="15105" width="0.875" style="114" customWidth="1"/>
    <col min="15106" max="15106" width="17.125" style="114" customWidth="1"/>
    <col min="15107" max="15107" width="0.875" style="114" customWidth="1"/>
    <col min="15108" max="15108" width="8.25" style="114" customWidth="1"/>
    <col min="15109" max="15109" width="6.125" style="114" customWidth="1"/>
    <col min="15110" max="15110" width="8.25" style="114" customWidth="1"/>
    <col min="15111" max="15111" width="6.125" style="114" customWidth="1"/>
    <col min="15112" max="15112" width="8.25" style="114" customWidth="1"/>
    <col min="15113" max="15113" width="6.125" style="114" customWidth="1"/>
    <col min="15114" max="15114" width="8.25" style="114" customWidth="1"/>
    <col min="15115" max="15115" width="6.125" style="114" customWidth="1"/>
    <col min="15116" max="15360" width="6.125" style="114"/>
    <col min="15361" max="15361" width="0.875" style="114" customWidth="1"/>
    <col min="15362" max="15362" width="17.125" style="114" customWidth="1"/>
    <col min="15363" max="15363" width="0.875" style="114" customWidth="1"/>
    <col min="15364" max="15364" width="8.25" style="114" customWidth="1"/>
    <col min="15365" max="15365" width="6.125" style="114" customWidth="1"/>
    <col min="15366" max="15366" width="8.25" style="114" customWidth="1"/>
    <col min="15367" max="15367" width="6.125" style="114" customWidth="1"/>
    <col min="15368" max="15368" width="8.25" style="114" customWidth="1"/>
    <col min="15369" max="15369" width="6.125" style="114" customWidth="1"/>
    <col min="15370" max="15370" width="8.25" style="114" customWidth="1"/>
    <col min="15371" max="15371" width="6.125" style="114" customWidth="1"/>
    <col min="15372" max="15616" width="6.125" style="114"/>
    <col min="15617" max="15617" width="0.875" style="114" customWidth="1"/>
    <col min="15618" max="15618" width="17.125" style="114" customWidth="1"/>
    <col min="15619" max="15619" width="0.875" style="114" customWidth="1"/>
    <col min="15620" max="15620" width="8.25" style="114" customWidth="1"/>
    <col min="15621" max="15621" width="6.125" style="114" customWidth="1"/>
    <col min="15622" max="15622" width="8.25" style="114" customWidth="1"/>
    <col min="15623" max="15623" width="6.125" style="114" customWidth="1"/>
    <col min="15624" max="15624" width="8.25" style="114" customWidth="1"/>
    <col min="15625" max="15625" width="6.125" style="114" customWidth="1"/>
    <col min="15626" max="15626" width="8.25" style="114" customWidth="1"/>
    <col min="15627" max="15627" width="6.125" style="114" customWidth="1"/>
    <col min="15628" max="15872" width="6.125" style="114"/>
    <col min="15873" max="15873" width="0.875" style="114" customWidth="1"/>
    <col min="15874" max="15874" width="17.125" style="114" customWidth="1"/>
    <col min="15875" max="15875" width="0.875" style="114" customWidth="1"/>
    <col min="15876" max="15876" width="8.25" style="114" customWidth="1"/>
    <col min="15877" max="15877" width="6.125" style="114" customWidth="1"/>
    <col min="15878" max="15878" width="8.25" style="114" customWidth="1"/>
    <col min="15879" max="15879" width="6.125" style="114" customWidth="1"/>
    <col min="15880" max="15880" width="8.25" style="114" customWidth="1"/>
    <col min="15881" max="15881" width="6.125" style="114" customWidth="1"/>
    <col min="15882" max="15882" width="8.25" style="114" customWidth="1"/>
    <col min="15883" max="15883" width="6.125" style="114" customWidth="1"/>
    <col min="15884" max="16128" width="6.125" style="114"/>
    <col min="16129" max="16129" width="0.875" style="114" customWidth="1"/>
    <col min="16130" max="16130" width="17.125" style="114" customWidth="1"/>
    <col min="16131" max="16131" width="0.875" style="114" customWidth="1"/>
    <col min="16132" max="16132" width="8.25" style="114" customWidth="1"/>
    <col min="16133" max="16133" width="6.125" style="114" customWidth="1"/>
    <col min="16134" max="16134" width="8.25" style="114" customWidth="1"/>
    <col min="16135" max="16135" width="6.125" style="114" customWidth="1"/>
    <col min="16136" max="16136" width="8.25" style="114" customWidth="1"/>
    <col min="16137" max="16137" width="6.125" style="114" customWidth="1"/>
    <col min="16138" max="16138" width="8.25" style="114" customWidth="1"/>
    <col min="16139" max="16139" width="6.125" style="114" customWidth="1"/>
    <col min="16140" max="16384" width="6.125" style="114"/>
  </cols>
  <sheetData>
    <row r="1" spans="1:12" ht="17.25" customHeight="1" x14ac:dyDescent="0.4">
      <c r="A1" s="1" t="s">
        <v>0</v>
      </c>
      <c r="B1" s="2"/>
      <c r="C1" s="2"/>
      <c r="D1" s="2"/>
      <c r="E1" s="2"/>
      <c r="F1" s="2"/>
      <c r="G1" s="2"/>
      <c r="H1" s="2"/>
      <c r="I1" s="2"/>
      <c r="J1" s="2"/>
      <c r="K1" s="2"/>
      <c r="L1" s="2"/>
    </row>
    <row r="2" spans="1:12" s="116" customFormat="1" ht="12" customHeight="1" x14ac:dyDescent="0.4">
      <c r="A2" s="6"/>
      <c r="B2" s="115"/>
      <c r="C2" s="2"/>
      <c r="D2" s="2"/>
      <c r="E2" s="2"/>
      <c r="F2" s="2"/>
      <c r="G2" s="2"/>
      <c r="H2" s="2"/>
      <c r="I2" s="110"/>
      <c r="J2" s="110"/>
      <c r="K2" s="110"/>
      <c r="L2" s="3"/>
    </row>
    <row r="3" spans="1:12" ht="12" customHeight="1" x14ac:dyDescent="0.4">
      <c r="A3" s="6"/>
      <c r="B3" s="7" t="s">
        <v>40</v>
      </c>
      <c r="C3" s="2"/>
      <c r="D3" s="2"/>
      <c r="E3" s="2"/>
      <c r="F3" s="2"/>
      <c r="G3" s="2"/>
      <c r="H3" s="110" t="s">
        <v>2</v>
      </c>
      <c r="I3" s="110"/>
      <c r="J3" s="9"/>
      <c r="K3" s="9"/>
      <c r="L3" s="2"/>
    </row>
    <row r="4" spans="1:12" s="118" customFormat="1" ht="9.75" customHeight="1" x14ac:dyDescent="0.4">
      <c r="A4" s="10"/>
      <c r="B4" s="11"/>
      <c r="C4" s="12"/>
      <c r="D4" s="10"/>
      <c r="E4" s="10"/>
      <c r="F4" s="10"/>
      <c r="G4" s="10"/>
      <c r="H4" s="10"/>
      <c r="I4" s="13"/>
      <c r="J4" s="117"/>
      <c r="K4" s="14" t="s">
        <v>3</v>
      </c>
      <c r="L4" s="10"/>
    </row>
    <row r="5" spans="1:12" s="118" customFormat="1" ht="2.1" customHeight="1" thickBot="1" x14ac:dyDescent="0.45">
      <c r="A5" s="10"/>
      <c r="B5" s="11"/>
      <c r="C5" s="12"/>
      <c r="D5" s="10"/>
      <c r="E5" s="10"/>
      <c r="F5" s="10"/>
      <c r="G5" s="10"/>
      <c r="H5" s="10"/>
      <c r="I5" s="13"/>
      <c r="J5" s="117"/>
      <c r="K5" s="16"/>
      <c r="L5" s="10"/>
    </row>
    <row r="6" spans="1:12" ht="12.95" customHeight="1" x14ac:dyDescent="0.4">
      <c r="A6" s="17"/>
      <c r="B6" s="18" t="s">
        <v>4</v>
      </c>
      <c r="C6" s="19"/>
      <c r="D6" s="793" t="s">
        <v>5</v>
      </c>
      <c r="E6" s="794"/>
      <c r="F6" s="793">
        <v>16</v>
      </c>
      <c r="G6" s="794"/>
      <c r="H6" s="793">
        <v>18</v>
      </c>
      <c r="I6" s="794"/>
      <c r="J6" s="793">
        <v>21</v>
      </c>
      <c r="K6" s="792"/>
      <c r="L6" s="2"/>
    </row>
    <row r="7" spans="1:12" ht="12.95" customHeight="1" x14ac:dyDescent="0.4">
      <c r="A7" s="20"/>
      <c r="B7" s="21" t="s">
        <v>6</v>
      </c>
      <c r="C7" s="22"/>
      <c r="D7" s="23"/>
      <c r="E7" s="24" t="s">
        <v>7</v>
      </c>
      <c r="F7" s="25"/>
      <c r="G7" s="24" t="s">
        <v>7</v>
      </c>
      <c r="H7" s="23"/>
      <c r="I7" s="24" t="s">
        <v>7</v>
      </c>
      <c r="J7" s="25"/>
      <c r="K7" s="26" t="s">
        <v>7</v>
      </c>
      <c r="L7" s="2"/>
    </row>
    <row r="8" spans="1:12" ht="14.65" customHeight="1" x14ac:dyDescent="0.4">
      <c r="A8" s="27"/>
      <c r="B8" s="35" t="s">
        <v>8</v>
      </c>
      <c r="C8" s="65"/>
      <c r="D8" s="71">
        <f t="shared" ref="D8:K8" si="0">SUM(D9:D27)</f>
        <v>888149</v>
      </c>
      <c r="E8" s="119">
        <f t="shared" si="0"/>
        <v>100</v>
      </c>
      <c r="F8" s="69">
        <f t="shared" si="0"/>
        <v>765092</v>
      </c>
      <c r="G8" s="70">
        <f t="shared" si="0"/>
        <v>100</v>
      </c>
      <c r="H8" s="71">
        <f t="shared" si="0"/>
        <v>876172</v>
      </c>
      <c r="I8" s="70">
        <f t="shared" si="0"/>
        <v>100</v>
      </c>
      <c r="J8" s="72">
        <f t="shared" si="0"/>
        <v>985865</v>
      </c>
      <c r="K8" s="120">
        <f t="shared" si="0"/>
        <v>100</v>
      </c>
      <c r="L8" s="2"/>
    </row>
    <row r="9" spans="1:12" ht="14.65" customHeight="1" x14ac:dyDescent="0.4">
      <c r="A9" s="27"/>
      <c r="B9" s="35" t="s">
        <v>9</v>
      </c>
      <c r="C9" s="65"/>
      <c r="D9" s="71">
        <v>151</v>
      </c>
      <c r="E9" s="70">
        <f>D9/$D$8*100</f>
        <v>1.70016517498753E-2</v>
      </c>
      <c r="F9" s="69">
        <v>36</v>
      </c>
      <c r="G9" s="70">
        <f>F9/$F$8*100</f>
        <v>4.7053164848148976E-3</v>
      </c>
      <c r="H9" s="71">
        <v>253</v>
      </c>
      <c r="I9" s="70">
        <f t="shared" ref="I9:I27" si="1">H9/$H$8*100</f>
        <v>2.8875608898709389E-2</v>
      </c>
      <c r="J9" s="72">
        <v>93</v>
      </c>
      <c r="K9" s="120">
        <f>J9/$J$8*100</f>
        <v>9.4333402646406966E-3</v>
      </c>
      <c r="L9" s="2"/>
    </row>
    <row r="10" spans="1:12" ht="14.65" customHeight="1" x14ac:dyDescent="0.4">
      <c r="A10" s="27"/>
      <c r="B10" s="35" t="s">
        <v>10</v>
      </c>
      <c r="C10" s="65"/>
      <c r="D10" s="121" t="s">
        <v>11</v>
      </c>
      <c r="E10" s="74" t="s">
        <v>11</v>
      </c>
      <c r="F10" s="122" t="s">
        <v>11</v>
      </c>
      <c r="G10" s="74" t="s">
        <v>11</v>
      </c>
      <c r="H10" s="71"/>
      <c r="I10" s="70">
        <f t="shared" si="1"/>
        <v>0</v>
      </c>
      <c r="J10" s="123" t="s">
        <v>12</v>
      </c>
      <c r="K10" s="124" t="s">
        <v>11</v>
      </c>
      <c r="L10" s="2"/>
    </row>
    <row r="11" spans="1:12" ht="14.65" customHeight="1" x14ac:dyDescent="0.4">
      <c r="A11" s="27"/>
      <c r="B11" s="33" t="s">
        <v>14</v>
      </c>
      <c r="C11" s="65"/>
      <c r="D11" s="71">
        <v>282</v>
      </c>
      <c r="E11" s="70">
        <f t="shared" ref="E11:E27" si="2">D11/$D$8*100</f>
        <v>3.1751429095793607E-2</v>
      </c>
      <c r="F11" s="69">
        <v>238</v>
      </c>
      <c r="G11" s="70">
        <f t="shared" ref="G11:G26" si="3">F11/$F$8*100</f>
        <v>3.1107370094054052E-2</v>
      </c>
      <c r="H11" s="71">
        <v>262</v>
      </c>
      <c r="I11" s="70">
        <f t="shared" si="1"/>
        <v>2.9902804472181264E-2</v>
      </c>
      <c r="J11" s="72">
        <v>780</v>
      </c>
      <c r="K11" s="120">
        <f t="shared" ref="K11:K27" si="4">J11/$J$8*100</f>
        <v>7.9118337703438096E-2</v>
      </c>
      <c r="L11" s="2"/>
    </row>
    <row r="12" spans="1:12" ht="14.65" customHeight="1" x14ac:dyDescent="0.4">
      <c r="A12" s="27"/>
      <c r="B12" s="35" t="s">
        <v>15</v>
      </c>
      <c r="C12" s="65"/>
      <c r="D12" s="71">
        <v>32435</v>
      </c>
      <c r="E12" s="70">
        <f t="shared" si="2"/>
        <v>3.6519773146172545</v>
      </c>
      <c r="F12" s="69">
        <v>30216</v>
      </c>
      <c r="G12" s="70">
        <f t="shared" si="3"/>
        <v>3.9493289695879708</v>
      </c>
      <c r="H12" s="71">
        <v>26742</v>
      </c>
      <c r="I12" s="70">
        <f t="shared" si="1"/>
        <v>3.0521404473094322</v>
      </c>
      <c r="J12" s="72">
        <v>26661</v>
      </c>
      <c r="K12" s="120">
        <f t="shared" si="4"/>
        <v>2.704325642963286</v>
      </c>
      <c r="L12" s="2"/>
    </row>
    <row r="13" spans="1:12" ht="14.65" customHeight="1" x14ac:dyDescent="0.4">
      <c r="A13" s="27"/>
      <c r="B13" s="35" t="s">
        <v>16</v>
      </c>
      <c r="C13" s="65"/>
      <c r="D13" s="71">
        <v>74122</v>
      </c>
      <c r="E13" s="70">
        <f t="shared" si="2"/>
        <v>8.3456717285050157</v>
      </c>
      <c r="F13" s="69">
        <v>59077</v>
      </c>
      <c r="G13" s="70">
        <f t="shared" si="3"/>
        <v>7.7215550548169363</v>
      </c>
      <c r="H13" s="71">
        <v>61460</v>
      </c>
      <c r="I13" s="70">
        <f t="shared" si="1"/>
        <v>7.0146044383979396</v>
      </c>
      <c r="J13" s="72">
        <v>76498</v>
      </c>
      <c r="K13" s="120">
        <f t="shared" si="4"/>
        <v>7.7594802533815486</v>
      </c>
      <c r="L13" s="2"/>
    </row>
    <row r="14" spans="1:12" ht="14.65" customHeight="1" x14ac:dyDescent="0.4">
      <c r="A14" s="27"/>
      <c r="B14" s="78" t="s">
        <v>17</v>
      </c>
      <c r="C14" s="65"/>
      <c r="D14" s="71">
        <v>7866</v>
      </c>
      <c r="E14" s="70">
        <f t="shared" si="2"/>
        <v>0.88566220307628551</v>
      </c>
      <c r="F14" s="69">
        <v>5920</v>
      </c>
      <c r="G14" s="70">
        <f t="shared" si="3"/>
        <v>0.77376315528067219</v>
      </c>
      <c r="H14" s="71">
        <v>4894</v>
      </c>
      <c r="I14" s="70">
        <f t="shared" si="1"/>
        <v>0.55856612628570645</v>
      </c>
      <c r="J14" s="72">
        <v>5926</v>
      </c>
      <c r="K14" s="120">
        <f t="shared" si="4"/>
        <v>0.60109649901355666</v>
      </c>
      <c r="L14" s="2"/>
    </row>
    <row r="15" spans="1:12" ht="14.65" customHeight="1" x14ac:dyDescent="0.4">
      <c r="A15" s="27"/>
      <c r="B15" s="35" t="s">
        <v>18</v>
      </c>
      <c r="C15" s="65"/>
      <c r="D15" s="71">
        <v>99021</v>
      </c>
      <c r="E15" s="70">
        <f t="shared" si="2"/>
        <v>11.149142767711274</v>
      </c>
      <c r="F15" s="69">
        <v>100878</v>
      </c>
      <c r="G15" s="70">
        <f t="shared" si="3"/>
        <v>13.185081009865479</v>
      </c>
      <c r="H15" s="71">
        <v>115227</v>
      </c>
      <c r="I15" s="70">
        <f t="shared" si="1"/>
        <v>13.15118492716042</v>
      </c>
      <c r="J15" s="72">
        <v>129351</v>
      </c>
      <c r="K15" s="120">
        <f t="shared" si="4"/>
        <v>13.120559102919771</v>
      </c>
      <c r="L15" s="2"/>
    </row>
    <row r="16" spans="1:12" ht="14.65" customHeight="1" x14ac:dyDescent="0.4">
      <c r="A16" s="27"/>
      <c r="B16" s="35" t="s">
        <v>19</v>
      </c>
      <c r="C16" s="65"/>
      <c r="D16" s="71">
        <v>21521</v>
      </c>
      <c r="E16" s="70">
        <f t="shared" si="2"/>
        <v>2.4231294523779234</v>
      </c>
      <c r="F16" s="69">
        <v>19438</v>
      </c>
      <c r="G16" s="70">
        <f t="shared" si="3"/>
        <v>2.540609495328666</v>
      </c>
      <c r="H16" s="71">
        <v>19974</v>
      </c>
      <c r="I16" s="70">
        <f t="shared" si="1"/>
        <v>2.2796893760585824</v>
      </c>
      <c r="J16" s="72">
        <v>28471</v>
      </c>
      <c r="K16" s="120">
        <f t="shared" si="4"/>
        <v>2.8879207599417769</v>
      </c>
      <c r="L16" s="2"/>
    </row>
    <row r="17" spans="1:12" ht="14.65" customHeight="1" x14ac:dyDescent="0.4">
      <c r="A17" s="27"/>
      <c r="B17" s="35" t="s">
        <v>20</v>
      </c>
      <c r="C17" s="65"/>
      <c r="D17" s="71">
        <v>149018</v>
      </c>
      <c r="E17" s="70">
        <f t="shared" si="2"/>
        <v>16.778490996443164</v>
      </c>
      <c r="F17" s="69">
        <v>139447</v>
      </c>
      <c r="G17" s="70">
        <f t="shared" si="3"/>
        <v>18.226174107166194</v>
      </c>
      <c r="H17" s="71">
        <v>140193</v>
      </c>
      <c r="I17" s="70">
        <f t="shared" si="1"/>
        <v>16.000625447971402</v>
      </c>
      <c r="J17" s="72">
        <v>146625</v>
      </c>
      <c r="K17" s="120">
        <f t="shared" si="4"/>
        <v>14.872725981752065</v>
      </c>
      <c r="L17" s="2"/>
    </row>
    <row r="18" spans="1:12" ht="14.65" customHeight="1" x14ac:dyDescent="0.4">
      <c r="A18" s="27"/>
      <c r="B18" s="35" t="s">
        <v>21</v>
      </c>
      <c r="C18" s="65"/>
      <c r="D18" s="71">
        <v>95525</v>
      </c>
      <c r="E18" s="70">
        <f t="shared" si="2"/>
        <v>10.75551512189959</v>
      </c>
      <c r="F18" s="69">
        <v>83042</v>
      </c>
      <c r="G18" s="70">
        <f t="shared" si="3"/>
        <v>10.853858098111077</v>
      </c>
      <c r="H18" s="71">
        <v>92803</v>
      </c>
      <c r="I18" s="70">
        <f t="shared" si="1"/>
        <v>10.591870089434495</v>
      </c>
      <c r="J18" s="72">
        <v>123676</v>
      </c>
      <c r="K18" s="120">
        <f t="shared" si="4"/>
        <v>12.544922479244116</v>
      </c>
      <c r="L18" s="2"/>
    </row>
    <row r="19" spans="1:12" ht="14.65" customHeight="1" x14ac:dyDescent="0.4">
      <c r="A19" s="27"/>
      <c r="B19" s="35" t="s">
        <v>22</v>
      </c>
      <c r="C19" s="65"/>
      <c r="D19" s="71">
        <v>20454</v>
      </c>
      <c r="E19" s="70">
        <f t="shared" si="2"/>
        <v>2.3029919529268175</v>
      </c>
      <c r="F19" s="69">
        <v>18362</v>
      </c>
      <c r="G19" s="70">
        <f t="shared" si="3"/>
        <v>2.3999728137269765</v>
      </c>
      <c r="H19" s="71">
        <v>20280</v>
      </c>
      <c r="I19" s="70">
        <f t="shared" si="1"/>
        <v>2.3146140255566259</v>
      </c>
      <c r="J19" s="72">
        <v>28670</v>
      </c>
      <c r="K19" s="120">
        <f t="shared" si="4"/>
        <v>2.9081060794327827</v>
      </c>
      <c r="L19" s="2"/>
    </row>
    <row r="20" spans="1:12" ht="14.65" customHeight="1" x14ac:dyDescent="0.4">
      <c r="A20" s="27"/>
      <c r="B20" s="33" t="s">
        <v>23</v>
      </c>
      <c r="C20" s="65"/>
      <c r="D20" s="71"/>
      <c r="E20" s="70">
        <f t="shared" si="2"/>
        <v>0</v>
      </c>
      <c r="F20" s="69"/>
      <c r="G20" s="70">
        <f t="shared" si="3"/>
        <v>0</v>
      </c>
      <c r="H20" s="71"/>
      <c r="I20" s="70">
        <f t="shared" si="1"/>
        <v>0</v>
      </c>
      <c r="J20" s="72">
        <v>71579</v>
      </c>
      <c r="K20" s="120">
        <f t="shared" si="4"/>
        <v>7.260527557018456</v>
      </c>
      <c r="L20" s="2"/>
    </row>
    <row r="21" spans="1:12" ht="14.65" customHeight="1" x14ac:dyDescent="0.4">
      <c r="A21" s="27"/>
      <c r="B21" s="35" t="s">
        <v>24</v>
      </c>
      <c r="C21" s="65"/>
      <c r="D21" s="71">
        <v>54329</v>
      </c>
      <c r="E21" s="70">
        <f t="shared" si="2"/>
        <v>6.1171042246289753</v>
      </c>
      <c r="F21" s="69">
        <v>51128</v>
      </c>
      <c r="G21" s="70">
        <f t="shared" si="3"/>
        <v>6.6825950343226692</v>
      </c>
      <c r="H21" s="71">
        <v>53054</v>
      </c>
      <c r="I21" s="70">
        <f t="shared" si="1"/>
        <v>6.0552037727752079</v>
      </c>
      <c r="J21" s="72">
        <v>63209</v>
      </c>
      <c r="K21" s="120">
        <f t="shared" si="4"/>
        <v>6.4115269332007934</v>
      </c>
      <c r="L21" s="2"/>
    </row>
    <row r="22" spans="1:12" ht="14.65" customHeight="1" x14ac:dyDescent="0.4">
      <c r="A22" s="27"/>
      <c r="B22" s="78" t="s">
        <v>25</v>
      </c>
      <c r="C22" s="65"/>
      <c r="D22" s="71"/>
      <c r="E22" s="70">
        <f t="shared" si="2"/>
        <v>0</v>
      </c>
      <c r="F22" s="69"/>
      <c r="G22" s="70">
        <f t="shared" si="3"/>
        <v>0</v>
      </c>
      <c r="H22" s="71"/>
      <c r="I22" s="70">
        <f t="shared" si="1"/>
        <v>0</v>
      </c>
      <c r="J22" s="72">
        <v>15645</v>
      </c>
      <c r="K22" s="120">
        <f t="shared" si="4"/>
        <v>1.5869312735516525</v>
      </c>
      <c r="L22" s="2"/>
    </row>
    <row r="23" spans="1:12" ht="14.65" customHeight="1" x14ac:dyDescent="0.4">
      <c r="A23" s="27"/>
      <c r="B23" s="35" t="s">
        <v>26</v>
      </c>
      <c r="C23" s="65"/>
      <c r="D23" s="71">
        <v>19590</v>
      </c>
      <c r="E23" s="70">
        <f t="shared" si="2"/>
        <v>2.2057109786758753</v>
      </c>
      <c r="F23" s="69">
        <v>18526</v>
      </c>
      <c r="G23" s="70">
        <f t="shared" si="3"/>
        <v>2.4214081443800226</v>
      </c>
      <c r="H23" s="71">
        <v>24553</v>
      </c>
      <c r="I23" s="70">
        <f t="shared" si="1"/>
        <v>2.8023036572727733</v>
      </c>
      <c r="J23" s="72">
        <v>29444</v>
      </c>
      <c r="K23" s="120">
        <f t="shared" si="4"/>
        <v>2.9866158145385016</v>
      </c>
      <c r="L23" s="2"/>
    </row>
    <row r="24" spans="1:12" ht="14.65" customHeight="1" x14ac:dyDescent="0.4">
      <c r="A24" s="27"/>
      <c r="B24" s="35" t="s">
        <v>27</v>
      </c>
      <c r="C24" s="65"/>
      <c r="D24" s="71">
        <v>15405</v>
      </c>
      <c r="E24" s="70">
        <f t="shared" si="2"/>
        <v>1.7345062596478742</v>
      </c>
      <c r="F24" s="69">
        <v>15762</v>
      </c>
      <c r="G24" s="70">
        <f t="shared" si="3"/>
        <v>2.0601444009347896</v>
      </c>
      <c r="H24" s="71">
        <v>17475</v>
      </c>
      <c r="I24" s="70">
        <f t="shared" si="1"/>
        <v>1.9944714051578913</v>
      </c>
      <c r="J24" s="72">
        <v>21178</v>
      </c>
      <c r="K24" s="120">
        <f t="shared" si="4"/>
        <v>2.1481643024146306</v>
      </c>
      <c r="L24" s="2"/>
    </row>
    <row r="25" spans="1:12" ht="14.65" customHeight="1" x14ac:dyDescent="0.4">
      <c r="A25" s="27"/>
      <c r="B25" s="35" t="s">
        <v>28</v>
      </c>
      <c r="C25" s="65"/>
      <c r="D25" s="71">
        <v>6903</v>
      </c>
      <c r="E25" s="70">
        <f t="shared" si="2"/>
        <v>0.77723445052575635</v>
      </c>
      <c r="F25" s="69">
        <v>2365</v>
      </c>
      <c r="G25" s="70">
        <f t="shared" si="3"/>
        <v>0.30911315240520093</v>
      </c>
      <c r="H25" s="71">
        <v>8035</v>
      </c>
      <c r="I25" s="70">
        <f t="shared" si="1"/>
        <v>0.91705738142739102</v>
      </c>
      <c r="J25" s="72">
        <v>1744</v>
      </c>
      <c r="K25" s="120">
        <f t="shared" si="4"/>
        <v>0.17690048840358466</v>
      </c>
      <c r="L25" s="2"/>
    </row>
    <row r="26" spans="1:12" ht="14.65" customHeight="1" x14ac:dyDescent="0.4">
      <c r="A26" s="27"/>
      <c r="B26" s="34" t="s">
        <v>29</v>
      </c>
      <c r="C26" s="65"/>
      <c r="D26" s="71">
        <v>219669</v>
      </c>
      <c r="E26" s="70">
        <f t="shared" si="2"/>
        <v>24.733349922141443</v>
      </c>
      <c r="F26" s="69">
        <v>220657</v>
      </c>
      <c r="G26" s="70">
        <f t="shared" si="3"/>
        <v>28.84058387749447</v>
      </c>
      <c r="H26" s="71">
        <v>217601</v>
      </c>
      <c r="I26" s="70">
        <f t="shared" si="1"/>
        <v>24.835420442561507</v>
      </c>
      <c r="J26" s="72">
        <v>138234</v>
      </c>
      <c r="K26" s="120">
        <f t="shared" si="4"/>
        <v>14.021595248842386</v>
      </c>
      <c r="L26" s="2"/>
    </row>
    <row r="27" spans="1:12" ht="14.65" customHeight="1" x14ac:dyDescent="0.4">
      <c r="A27" s="27"/>
      <c r="B27" s="35" t="s">
        <v>30</v>
      </c>
      <c r="C27" s="65"/>
      <c r="D27" s="71">
        <v>71858</v>
      </c>
      <c r="E27" s="70">
        <f t="shared" si="2"/>
        <v>8.0907595459770825</v>
      </c>
      <c r="F27" s="69" t="s">
        <v>36</v>
      </c>
      <c r="G27" s="70" t="s">
        <v>36</v>
      </c>
      <c r="H27" s="71">
        <v>73366</v>
      </c>
      <c r="I27" s="70">
        <f t="shared" si="1"/>
        <v>8.3734700492597351</v>
      </c>
      <c r="J27" s="80">
        <v>78081</v>
      </c>
      <c r="K27" s="120">
        <f t="shared" si="4"/>
        <v>7.9200499054130127</v>
      </c>
      <c r="L27" s="10"/>
    </row>
    <row r="28" spans="1:12" ht="3" customHeight="1" thickBot="1" x14ac:dyDescent="0.45">
      <c r="A28" s="36"/>
      <c r="B28" s="36"/>
      <c r="C28" s="37"/>
      <c r="D28" s="38"/>
      <c r="E28" s="39"/>
      <c r="F28" s="40"/>
      <c r="G28" s="39"/>
      <c r="H28" s="38"/>
      <c r="I28" s="39"/>
      <c r="J28" s="41"/>
      <c r="K28" s="41"/>
      <c r="L28" s="2"/>
    </row>
    <row r="29" spans="1:12" ht="2.1" customHeight="1" x14ac:dyDescent="0.4">
      <c r="A29" s="2"/>
      <c r="B29" s="2"/>
      <c r="C29" s="2"/>
      <c r="D29" s="2"/>
      <c r="E29" s="2"/>
      <c r="F29" s="2"/>
      <c r="G29" s="2"/>
      <c r="H29" s="2"/>
      <c r="I29" s="2"/>
      <c r="J29" s="2"/>
      <c r="K29" s="10"/>
      <c r="L29" s="2"/>
    </row>
    <row r="30" spans="1:12" ht="9.9499999999999993" customHeight="1" x14ac:dyDescent="0.4">
      <c r="A30" s="110"/>
      <c r="B30" s="43" t="s">
        <v>32</v>
      </c>
      <c r="C30" s="43"/>
      <c r="D30" s="42"/>
      <c r="E30" s="42"/>
      <c r="F30" s="42"/>
      <c r="G30" s="42"/>
      <c r="H30" s="43"/>
      <c r="I30" s="82"/>
      <c r="J30" s="83"/>
      <c r="K30" s="84"/>
      <c r="L30" s="2"/>
    </row>
    <row r="31" spans="1:12" ht="9.9499999999999993" customHeight="1" x14ac:dyDescent="0.4">
      <c r="A31" s="2"/>
      <c r="B31" s="110" t="s">
        <v>41</v>
      </c>
      <c r="C31" s="85"/>
      <c r="D31" s="42"/>
      <c r="E31" s="42"/>
      <c r="F31" s="42"/>
      <c r="G31" s="85"/>
      <c r="H31" s="85"/>
      <c r="I31" s="86"/>
      <c r="J31" s="85"/>
      <c r="K31" s="42"/>
      <c r="L31" s="2"/>
    </row>
    <row r="32" spans="1:12" ht="11.25" customHeight="1" x14ac:dyDescent="0.4">
      <c r="A32" s="2"/>
      <c r="B32" s="85"/>
      <c r="C32" s="87"/>
      <c r="D32" s="85"/>
      <c r="E32" s="85"/>
      <c r="F32" s="85"/>
      <c r="G32" s="85"/>
      <c r="H32" s="87"/>
      <c r="I32" s="85"/>
      <c r="J32" s="88"/>
      <c r="K32" s="89" t="s">
        <v>33</v>
      </c>
      <c r="L32" s="2"/>
    </row>
    <row r="33" spans="1:12" s="118" customFormat="1" ht="7.5" customHeight="1" x14ac:dyDescent="0.4">
      <c r="A33" s="10"/>
      <c r="B33" s="11"/>
      <c r="C33" s="12"/>
      <c r="D33" s="13"/>
      <c r="E33" s="13"/>
      <c r="F33" s="10"/>
      <c r="G33" s="16"/>
      <c r="H33" s="13"/>
      <c r="I33" s="16"/>
      <c r="J33" s="10"/>
      <c r="K33" s="125"/>
      <c r="L33" s="10"/>
    </row>
    <row r="34" spans="1:12" s="118" customFormat="1" ht="12.75" thickBot="1" x14ac:dyDescent="0.45">
      <c r="A34" s="126"/>
      <c r="B34" s="127"/>
      <c r="C34" s="128"/>
      <c r="D34" s="129"/>
      <c r="E34" s="129"/>
      <c r="F34" s="126"/>
      <c r="G34" s="130"/>
      <c r="H34" s="129"/>
      <c r="I34" s="130"/>
      <c r="J34" s="10"/>
      <c r="K34" s="14" t="s">
        <v>34</v>
      </c>
      <c r="L34" s="10"/>
    </row>
    <row r="35" spans="1:12" ht="12.95" customHeight="1" x14ac:dyDescent="0.4">
      <c r="A35" s="131"/>
      <c r="B35" s="132" t="s">
        <v>4</v>
      </c>
      <c r="C35" s="133"/>
      <c r="D35" s="795">
        <v>24</v>
      </c>
      <c r="E35" s="796"/>
      <c r="F35" s="795">
        <v>26</v>
      </c>
      <c r="G35" s="796"/>
      <c r="H35" s="801">
        <v>28</v>
      </c>
      <c r="I35" s="802"/>
      <c r="J35" s="799" t="s">
        <v>35</v>
      </c>
      <c r="K35" s="800"/>
      <c r="L35" s="2"/>
    </row>
    <row r="36" spans="1:12" ht="12.95" customHeight="1" x14ac:dyDescent="0.4">
      <c r="A36" s="46"/>
      <c r="B36" s="21" t="s">
        <v>6</v>
      </c>
      <c r="C36" s="22"/>
      <c r="D36" s="47"/>
      <c r="E36" s="48" t="s">
        <v>7</v>
      </c>
      <c r="F36" s="47"/>
      <c r="G36" s="48" t="s">
        <v>7</v>
      </c>
      <c r="H36" s="134"/>
      <c r="I36" s="135" t="s">
        <v>7</v>
      </c>
      <c r="J36" s="95"/>
      <c r="K36" s="96" t="s">
        <v>7</v>
      </c>
      <c r="L36" s="2"/>
    </row>
    <row r="37" spans="1:12" ht="3" customHeight="1" x14ac:dyDescent="0.4">
      <c r="A37" s="27"/>
      <c r="B37" s="27"/>
      <c r="C37" s="28"/>
      <c r="D37" s="90"/>
      <c r="E37" s="91"/>
      <c r="F37" s="92"/>
      <c r="G37" s="90"/>
      <c r="H37" s="136"/>
      <c r="I37" s="137"/>
      <c r="J37" s="92"/>
      <c r="K37" s="90"/>
      <c r="L37" s="2"/>
    </row>
    <row r="38" spans="1:12" ht="14.65" customHeight="1" x14ac:dyDescent="0.4">
      <c r="A38" s="27"/>
      <c r="B38" s="49" t="s">
        <v>8</v>
      </c>
      <c r="C38" s="50"/>
      <c r="D38" s="72">
        <f t="shared" ref="D38:K38" si="5">SUM(D39:D57)</f>
        <v>837974</v>
      </c>
      <c r="E38" s="138">
        <f t="shared" si="5"/>
        <v>99.999999999999986</v>
      </c>
      <c r="F38" s="72">
        <f t="shared" si="5"/>
        <v>1038143</v>
      </c>
      <c r="G38" s="139">
        <f t="shared" si="5"/>
        <v>100</v>
      </c>
      <c r="H38" s="140">
        <f t="shared" si="5"/>
        <v>942339</v>
      </c>
      <c r="I38" s="141">
        <f t="shared" si="5"/>
        <v>100</v>
      </c>
      <c r="J38" s="69">
        <f t="shared" si="5"/>
        <v>7550364</v>
      </c>
      <c r="K38" s="142">
        <f t="shared" si="5"/>
        <v>100</v>
      </c>
      <c r="L38" s="2"/>
    </row>
    <row r="39" spans="1:12" ht="14.65" customHeight="1" x14ac:dyDescent="0.4">
      <c r="A39" s="27"/>
      <c r="B39" s="49" t="s">
        <v>9</v>
      </c>
      <c r="C39" s="50"/>
      <c r="D39" s="72">
        <v>74</v>
      </c>
      <c r="E39" s="138">
        <f>D39/$D$38*100</f>
        <v>8.8308229133600806E-3</v>
      </c>
      <c r="F39" s="71">
        <v>52</v>
      </c>
      <c r="G39" s="138">
        <f>F39/$F$38*100</f>
        <v>5.0089438545556824E-3</v>
      </c>
      <c r="H39" s="140">
        <v>37</v>
      </c>
      <c r="I39" s="143">
        <f>H39/$H$38*100</f>
        <v>3.9264001596028605E-3</v>
      </c>
      <c r="J39" s="69">
        <v>1764</v>
      </c>
      <c r="K39" s="120">
        <f t="shared" ref="K39:K56" si="6">J39/$J$38*100</f>
        <v>2.3363112030095504E-2</v>
      </c>
      <c r="L39" s="2"/>
    </row>
    <row r="40" spans="1:12" ht="14.65" customHeight="1" x14ac:dyDescent="0.4">
      <c r="A40" s="27"/>
      <c r="B40" s="49" t="s">
        <v>10</v>
      </c>
      <c r="C40" s="50"/>
      <c r="D40" s="123" t="s">
        <v>12</v>
      </c>
      <c r="E40" s="144" t="s">
        <v>13</v>
      </c>
      <c r="F40" s="121" t="s">
        <v>12</v>
      </c>
      <c r="G40" s="144" t="s">
        <v>11</v>
      </c>
      <c r="H40" s="145" t="s">
        <v>12</v>
      </c>
      <c r="I40" s="146" t="s">
        <v>11</v>
      </c>
      <c r="J40" s="147">
        <v>63</v>
      </c>
      <c r="K40" s="120">
        <f t="shared" si="6"/>
        <v>8.3439685821769651E-4</v>
      </c>
      <c r="L40" s="2"/>
    </row>
    <row r="41" spans="1:12" ht="14.65" customHeight="1" x14ac:dyDescent="0.4">
      <c r="A41" s="27"/>
      <c r="B41" s="49" t="s">
        <v>14</v>
      </c>
      <c r="C41" s="50"/>
      <c r="D41" s="148">
        <v>12</v>
      </c>
      <c r="E41" s="138">
        <f t="shared" ref="E41:E56" si="7">D41/$D$38*100</f>
        <v>1.4320253373016345E-3</v>
      </c>
      <c r="F41" s="71">
        <v>396</v>
      </c>
      <c r="G41" s="138">
        <f t="shared" ref="G41:G57" si="8">F41/$F$38*100</f>
        <v>3.8145033969308663E-2</v>
      </c>
      <c r="H41" s="149">
        <v>469</v>
      </c>
      <c r="I41" s="143">
        <f t="shared" ref="I41:I56" si="9">H41/$H$38*100</f>
        <v>4.9769774996047074E-2</v>
      </c>
      <c r="J41" s="71">
        <v>1689</v>
      </c>
      <c r="K41" s="120">
        <f t="shared" si="6"/>
        <v>2.2369782436979197E-2</v>
      </c>
      <c r="L41" s="2"/>
    </row>
    <row r="42" spans="1:12" ht="14.65" customHeight="1" x14ac:dyDescent="0.4">
      <c r="A42" s="27"/>
      <c r="B42" s="49" t="s">
        <v>15</v>
      </c>
      <c r="C42" s="50"/>
      <c r="D42" s="72">
        <v>23604</v>
      </c>
      <c r="E42" s="138">
        <f t="shared" si="7"/>
        <v>2.8167938384723152</v>
      </c>
      <c r="F42" s="71">
        <v>24805</v>
      </c>
      <c r="G42" s="138">
        <f t="shared" si="8"/>
        <v>2.3893625444664175</v>
      </c>
      <c r="H42" s="140">
        <v>27569</v>
      </c>
      <c r="I42" s="143">
        <f t="shared" si="9"/>
        <v>2.9255925945970613</v>
      </c>
      <c r="J42" s="71">
        <v>379838</v>
      </c>
      <c r="K42" s="120">
        <f t="shared" si="6"/>
        <v>5.0307243465348161</v>
      </c>
      <c r="L42" s="2"/>
    </row>
    <row r="43" spans="1:12" ht="14.65" customHeight="1" x14ac:dyDescent="0.4">
      <c r="A43" s="27"/>
      <c r="B43" s="49" t="s">
        <v>16</v>
      </c>
      <c r="C43" s="50"/>
      <c r="D43" s="72">
        <v>41378</v>
      </c>
      <c r="E43" s="138">
        <f t="shared" si="7"/>
        <v>4.9378620339055868</v>
      </c>
      <c r="F43" s="71">
        <v>64607</v>
      </c>
      <c r="G43" s="138">
        <f t="shared" si="8"/>
        <v>6.2233237617553652</v>
      </c>
      <c r="H43" s="140">
        <v>45914</v>
      </c>
      <c r="I43" s="143">
        <f t="shared" si="9"/>
        <v>4.8723442412974522</v>
      </c>
      <c r="J43" s="71">
        <v>440047</v>
      </c>
      <c r="K43" s="120">
        <f t="shared" si="6"/>
        <v>5.8281560994940111</v>
      </c>
      <c r="L43" s="2"/>
    </row>
    <row r="44" spans="1:12" ht="14.65" customHeight="1" x14ac:dyDescent="0.4">
      <c r="A44" s="27"/>
      <c r="B44" s="51" t="s">
        <v>17</v>
      </c>
      <c r="C44" s="50"/>
      <c r="D44" s="72">
        <v>5809</v>
      </c>
      <c r="E44" s="138">
        <f t="shared" si="7"/>
        <v>0.69321959869876626</v>
      </c>
      <c r="F44" s="71">
        <v>7135</v>
      </c>
      <c r="G44" s="138">
        <f t="shared" si="8"/>
        <v>0.68728489235105383</v>
      </c>
      <c r="H44" s="140">
        <v>2802</v>
      </c>
      <c r="I44" s="143">
        <f t="shared" si="9"/>
        <v>0.29734522289749227</v>
      </c>
      <c r="J44" s="71">
        <v>18854</v>
      </c>
      <c r="K44" s="120">
        <f t="shared" si="6"/>
        <v>0.24970981531486428</v>
      </c>
      <c r="L44" s="2"/>
    </row>
    <row r="45" spans="1:12" ht="14.65" customHeight="1" x14ac:dyDescent="0.4">
      <c r="A45" s="27"/>
      <c r="B45" s="49" t="s">
        <v>18</v>
      </c>
      <c r="C45" s="50"/>
      <c r="D45" s="72">
        <v>113375</v>
      </c>
      <c r="E45" s="138">
        <f t="shared" si="7"/>
        <v>13.529656051381069</v>
      </c>
      <c r="F45" s="71">
        <v>113810</v>
      </c>
      <c r="G45" s="138">
        <f t="shared" si="8"/>
        <v>10.962844232441967</v>
      </c>
      <c r="H45" s="140">
        <v>121057</v>
      </c>
      <c r="I45" s="143">
        <f t="shared" si="9"/>
        <v>12.846438489757933</v>
      </c>
      <c r="J45" s="71">
        <v>810679</v>
      </c>
      <c r="K45" s="120">
        <f t="shared" si="6"/>
        <v>10.736952549572445</v>
      </c>
      <c r="L45" s="2"/>
    </row>
    <row r="46" spans="1:12" ht="14.65" customHeight="1" x14ac:dyDescent="0.4">
      <c r="A46" s="27"/>
      <c r="B46" s="49" t="s">
        <v>19</v>
      </c>
      <c r="C46" s="50"/>
      <c r="D46" s="72">
        <v>23930</v>
      </c>
      <c r="E46" s="138">
        <f t="shared" si="7"/>
        <v>2.8556971934690099</v>
      </c>
      <c r="F46" s="71">
        <v>22978</v>
      </c>
      <c r="G46" s="138">
        <f t="shared" si="8"/>
        <v>2.2133752286534705</v>
      </c>
      <c r="H46" s="140">
        <v>20573</v>
      </c>
      <c r="I46" s="143">
        <f t="shared" si="9"/>
        <v>2.1831846076624228</v>
      </c>
      <c r="J46" s="71">
        <v>371448</v>
      </c>
      <c r="K46" s="120">
        <f t="shared" si="6"/>
        <v>4.9196038760515384</v>
      </c>
      <c r="L46" s="2"/>
    </row>
    <row r="47" spans="1:12" ht="14.65" customHeight="1" x14ac:dyDescent="0.4">
      <c r="A47" s="27"/>
      <c r="B47" s="49" t="s">
        <v>20</v>
      </c>
      <c r="C47" s="50"/>
      <c r="D47" s="72">
        <v>172182</v>
      </c>
      <c r="E47" s="138">
        <f t="shared" si="7"/>
        <v>20.547415552272504</v>
      </c>
      <c r="F47" s="71">
        <v>180596</v>
      </c>
      <c r="G47" s="138">
        <f t="shared" si="8"/>
        <v>17.396062006871883</v>
      </c>
      <c r="H47" s="140">
        <v>188544</v>
      </c>
      <c r="I47" s="143">
        <f t="shared" si="9"/>
        <v>20.008086261950318</v>
      </c>
      <c r="J47" s="71">
        <v>1690141</v>
      </c>
      <c r="K47" s="120">
        <f t="shared" si="6"/>
        <v>22.384894291189138</v>
      </c>
      <c r="L47" s="2"/>
    </row>
    <row r="48" spans="1:12" ht="14.65" customHeight="1" x14ac:dyDescent="0.4">
      <c r="A48" s="27"/>
      <c r="B48" s="49" t="s">
        <v>42</v>
      </c>
      <c r="C48" s="50"/>
      <c r="D48" s="72">
        <v>114892</v>
      </c>
      <c r="E48" s="138">
        <f t="shared" si="7"/>
        <v>13.710687921104951</v>
      </c>
      <c r="F48" s="71">
        <v>122796</v>
      </c>
      <c r="G48" s="138">
        <f t="shared" si="8"/>
        <v>11.828428260846531</v>
      </c>
      <c r="H48" s="140">
        <v>128325</v>
      </c>
      <c r="I48" s="143">
        <f t="shared" si="9"/>
        <v>13.617710823811812</v>
      </c>
      <c r="J48" s="71">
        <v>376068</v>
      </c>
      <c r="K48" s="120">
        <f t="shared" si="6"/>
        <v>4.9807929789875036</v>
      </c>
      <c r="L48" s="2"/>
    </row>
    <row r="49" spans="1:12" ht="14.65" customHeight="1" x14ac:dyDescent="0.4">
      <c r="A49" s="27"/>
      <c r="B49" s="49" t="s">
        <v>22</v>
      </c>
      <c r="C49" s="50"/>
      <c r="D49" s="72">
        <v>34093</v>
      </c>
      <c r="E49" s="138">
        <f t="shared" si="7"/>
        <v>4.0685033187187187</v>
      </c>
      <c r="F49" s="71">
        <v>38830</v>
      </c>
      <c r="G49" s="138">
        <f t="shared" si="8"/>
        <v>3.740332497546099</v>
      </c>
      <c r="H49" s="140">
        <v>39185</v>
      </c>
      <c r="I49" s="143">
        <f t="shared" si="9"/>
        <v>4.1582700068658944</v>
      </c>
      <c r="J49" s="71">
        <v>306651</v>
      </c>
      <c r="K49" s="120">
        <f t="shared" si="6"/>
        <v>4.0614068407827757</v>
      </c>
      <c r="L49" s="2"/>
    </row>
    <row r="50" spans="1:12" ht="14.65" customHeight="1" x14ac:dyDescent="0.4">
      <c r="A50" s="27"/>
      <c r="B50" s="53" t="s">
        <v>23</v>
      </c>
      <c r="C50" s="50"/>
      <c r="D50" s="72">
        <v>73495</v>
      </c>
      <c r="E50" s="138">
        <f t="shared" si="7"/>
        <v>8.7705585137486377</v>
      </c>
      <c r="F50" s="71">
        <v>88038</v>
      </c>
      <c r="G50" s="138">
        <f t="shared" si="8"/>
        <v>8.4803345974494846</v>
      </c>
      <c r="H50" s="140">
        <v>96811</v>
      </c>
      <c r="I50" s="143">
        <f t="shared" si="9"/>
        <v>10.273479077062502</v>
      </c>
      <c r="J50" s="71">
        <v>432835</v>
      </c>
      <c r="K50" s="120">
        <f t="shared" si="6"/>
        <v>5.7326375258199471</v>
      </c>
      <c r="L50" s="2"/>
    </row>
    <row r="51" spans="1:12" ht="14.65" customHeight="1" x14ac:dyDescent="0.4">
      <c r="A51" s="27"/>
      <c r="B51" s="49" t="s">
        <v>24</v>
      </c>
      <c r="C51" s="50"/>
      <c r="D51" s="72">
        <v>59635</v>
      </c>
      <c r="E51" s="138">
        <f t="shared" si="7"/>
        <v>7.1165692491652486</v>
      </c>
      <c r="F51" s="71">
        <v>64386</v>
      </c>
      <c r="G51" s="138">
        <f t="shared" si="8"/>
        <v>6.2020357503735042</v>
      </c>
      <c r="H51" s="140">
        <v>59475</v>
      </c>
      <c r="I51" s="143">
        <f t="shared" si="9"/>
        <v>6.3114229592535169</v>
      </c>
      <c r="J51" s="71">
        <v>700884</v>
      </c>
      <c r="K51" s="120">
        <f t="shared" si="6"/>
        <v>9.2827842472230486</v>
      </c>
      <c r="L51" s="2"/>
    </row>
    <row r="52" spans="1:12" ht="14.65" customHeight="1" x14ac:dyDescent="0.4">
      <c r="A52" s="27"/>
      <c r="B52" s="51" t="s">
        <v>25</v>
      </c>
      <c r="C52" s="50"/>
      <c r="D52" s="72">
        <v>13254</v>
      </c>
      <c r="E52" s="138">
        <f t="shared" si="7"/>
        <v>1.5816719850496554</v>
      </c>
      <c r="F52" s="71">
        <v>19931</v>
      </c>
      <c r="G52" s="138">
        <f t="shared" si="8"/>
        <v>1.9198703839451789</v>
      </c>
      <c r="H52" s="140">
        <v>12351</v>
      </c>
      <c r="I52" s="143">
        <f t="shared" si="9"/>
        <v>1.3106748208447279</v>
      </c>
      <c r="J52" s="71">
        <v>260498</v>
      </c>
      <c r="K52" s="120">
        <f t="shared" si="6"/>
        <v>3.4501382979681505</v>
      </c>
      <c r="L52" s="2"/>
    </row>
    <row r="53" spans="1:12" ht="14.65" customHeight="1" x14ac:dyDescent="0.4">
      <c r="A53" s="27"/>
      <c r="B53" s="49" t="s">
        <v>26</v>
      </c>
      <c r="C53" s="50"/>
      <c r="D53" s="72">
        <v>21031</v>
      </c>
      <c r="E53" s="138">
        <f t="shared" si="7"/>
        <v>2.5097437390658897</v>
      </c>
      <c r="F53" s="71">
        <v>25767</v>
      </c>
      <c r="G53" s="138">
        <f t="shared" si="8"/>
        <v>2.4820280057756978</v>
      </c>
      <c r="H53" s="140">
        <v>22783</v>
      </c>
      <c r="I53" s="143">
        <f t="shared" si="9"/>
        <v>2.4177074280062696</v>
      </c>
      <c r="J53" s="71">
        <v>262657</v>
      </c>
      <c r="K53" s="120">
        <f t="shared" si="6"/>
        <v>3.4787329458553256</v>
      </c>
      <c r="L53" s="2"/>
    </row>
    <row r="54" spans="1:12" ht="14.65" customHeight="1" x14ac:dyDescent="0.4">
      <c r="A54" s="27"/>
      <c r="B54" s="49" t="s">
        <v>27</v>
      </c>
      <c r="C54" s="50"/>
      <c r="D54" s="72">
        <v>23395</v>
      </c>
      <c r="E54" s="138">
        <f t="shared" si="7"/>
        <v>2.7918527305143117</v>
      </c>
      <c r="F54" s="71">
        <v>30843</v>
      </c>
      <c r="G54" s="138">
        <f t="shared" si="8"/>
        <v>2.9709779866550177</v>
      </c>
      <c r="H54" s="140">
        <v>22133</v>
      </c>
      <c r="I54" s="143">
        <f t="shared" si="9"/>
        <v>2.3487301279051382</v>
      </c>
      <c r="J54" s="71">
        <v>557266</v>
      </c>
      <c r="K54" s="120">
        <f t="shared" si="6"/>
        <v>7.3806507871673475</v>
      </c>
      <c r="L54" s="2"/>
    </row>
    <row r="55" spans="1:12" ht="14.65" customHeight="1" x14ac:dyDescent="0.4">
      <c r="A55" s="27"/>
      <c r="B55" s="49" t="s">
        <v>28</v>
      </c>
      <c r="C55" s="50"/>
      <c r="D55" s="72">
        <v>1874</v>
      </c>
      <c r="E55" s="138">
        <f t="shared" si="7"/>
        <v>0.22363462350860527</v>
      </c>
      <c r="F55" s="71">
        <v>3516</v>
      </c>
      <c r="G55" s="138">
        <f t="shared" si="8"/>
        <v>0.33868166524264959</v>
      </c>
      <c r="H55" s="140">
        <v>3462</v>
      </c>
      <c r="I55" s="143">
        <f t="shared" si="9"/>
        <v>0.36738371223094873</v>
      </c>
      <c r="J55" s="71">
        <v>22711</v>
      </c>
      <c r="K55" s="120">
        <f t="shared" si="6"/>
        <v>0.30079344519019213</v>
      </c>
      <c r="L55" s="2"/>
    </row>
    <row r="56" spans="1:12" ht="14.65" customHeight="1" x14ac:dyDescent="0.4">
      <c r="A56" s="27"/>
      <c r="B56" s="54" t="s">
        <v>29</v>
      </c>
      <c r="C56" s="50"/>
      <c r="D56" s="72">
        <v>115941</v>
      </c>
      <c r="E56" s="138">
        <f t="shared" si="7"/>
        <v>13.835870802674069</v>
      </c>
      <c r="F56" s="71">
        <v>148652</v>
      </c>
      <c r="G56" s="138">
        <f t="shared" si="8"/>
        <v>14.319029266680989</v>
      </c>
      <c r="H56" s="140">
        <v>150849</v>
      </c>
      <c r="I56" s="143">
        <f t="shared" si="9"/>
        <v>16.007933450700861</v>
      </c>
      <c r="J56" s="71">
        <v>916271</v>
      </c>
      <c r="K56" s="120">
        <f t="shared" si="6"/>
        <v>12.135454661523603</v>
      </c>
      <c r="L56" s="2"/>
    </row>
    <row r="57" spans="1:12" ht="14.65" customHeight="1" x14ac:dyDescent="0.4">
      <c r="A57" s="27"/>
      <c r="B57" s="55" t="s">
        <v>30</v>
      </c>
      <c r="C57" s="50"/>
      <c r="D57" s="72" t="s">
        <v>36</v>
      </c>
      <c r="E57" s="138" t="s">
        <v>36</v>
      </c>
      <c r="F57" s="71">
        <v>81005</v>
      </c>
      <c r="G57" s="138">
        <f t="shared" si="8"/>
        <v>7.8028749411208285</v>
      </c>
      <c r="H57" s="140" t="s">
        <v>36</v>
      </c>
      <c r="I57" s="143" t="s">
        <v>36</v>
      </c>
      <c r="J57" s="79" t="s">
        <v>36</v>
      </c>
      <c r="K57" s="120" t="s">
        <v>36</v>
      </c>
      <c r="L57" s="2"/>
    </row>
    <row r="58" spans="1:12" ht="3" customHeight="1" thickBot="1" x14ac:dyDescent="0.45">
      <c r="A58" s="56"/>
      <c r="B58" s="56"/>
      <c r="C58" s="57"/>
      <c r="D58" s="58"/>
      <c r="E58" s="59"/>
      <c r="F58" s="58"/>
      <c r="G58" s="59"/>
      <c r="H58" s="150"/>
      <c r="I58" s="151"/>
      <c r="J58" s="56"/>
      <c r="K58" s="58"/>
      <c r="L58" s="2"/>
    </row>
    <row r="59" spans="1:12" ht="2.1" customHeight="1" x14ac:dyDescent="0.4">
      <c r="A59" s="2"/>
      <c r="B59" s="2"/>
      <c r="C59" s="2"/>
      <c r="D59" s="2"/>
      <c r="E59" s="2"/>
      <c r="F59" s="2"/>
      <c r="G59" s="2"/>
      <c r="H59" s="2"/>
      <c r="I59" s="2"/>
      <c r="J59" s="62"/>
      <c r="K59" s="62"/>
      <c r="L59" s="2"/>
    </row>
    <row r="60" spans="1:12" ht="9.9499999999999993" customHeight="1" x14ac:dyDescent="0.4">
      <c r="A60" s="110"/>
      <c r="B60" s="97" t="s">
        <v>37</v>
      </c>
      <c r="C60" s="87"/>
      <c r="D60" s="88"/>
      <c r="E60" s="98"/>
      <c r="F60" s="99"/>
      <c r="G60" s="98"/>
      <c r="H60" s="85"/>
      <c r="I60" s="85"/>
      <c r="J60" s="85"/>
      <c r="K60" s="85"/>
      <c r="L60" s="2"/>
    </row>
    <row r="61" spans="1:12" ht="9.9499999999999993" customHeight="1" x14ac:dyDescent="0.4">
      <c r="A61" s="110"/>
      <c r="B61" s="791" t="s">
        <v>43</v>
      </c>
      <c r="C61" s="791"/>
      <c r="D61" s="791"/>
      <c r="E61" s="791"/>
      <c r="F61" s="791"/>
      <c r="G61" s="791"/>
      <c r="H61" s="85"/>
      <c r="I61" s="85"/>
      <c r="J61" s="85"/>
      <c r="K61" s="85"/>
      <c r="L61" s="2"/>
    </row>
    <row r="62" spans="1:12" x14ac:dyDescent="0.4">
      <c r="A62" s="2"/>
      <c r="B62" s="2"/>
      <c r="C62" s="2"/>
      <c r="D62" s="2"/>
      <c r="E62" s="2"/>
      <c r="F62" s="2"/>
      <c r="G62" s="2"/>
      <c r="H62" s="2"/>
      <c r="I62" s="2"/>
      <c r="J62" s="2"/>
      <c r="K62" s="2"/>
      <c r="L62" s="2"/>
    </row>
    <row r="63" spans="1:12" x14ac:dyDescent="0.4">
      <c r="A63" s="2"/>
      <c r="B63" s="2"/>
      <c r="C63" s="2"/>
      <c r="D63" s="2"/>
      <c r="E63" s="2"/>
      <c r="F63" s="2"/>
      <c r="G63" s="2"/>
      <c r="H63" s="2"/>
      <c r="I63" s="2"/>
      <c r="J63" s="2"/>
      <c r="K63" s="2"/>
      <c r="L63" s="2"/>
    </row>
  </sheetData>
  <mergeCells count="9">
    <mergeCell ref="B61:G61"/>
    <mergeCell ref="D6:E6"/>
    <mergeCell ref="F6:G6"/>
    <mergeCell ref="H6:I6"/>
    <mergeCell ref="J6:K6"/>
    <mergeCell ref="D35:E35"/>
    <mergeCell ref="F35:G35"/>
    <mergeCell ref="H35:I35"/>
    <mergeCell ref="J35:K35"/>
  </mergeCells>
  <phoneticPr fontId="23"/>
  <pageMargins left="0.62992125984251968" right="0.59055118110236227" top="0.47244094488188981" bottom="0.39370078740157483" header="0.51181102362204722" footer="0.51181102362204722"/>
  <pageSetup paperSize="9" scale="98" orientation="portrait" r:id="rId1"/>
  <headerFooter alignWithMargins="0"/>
  <colBreaks count="1" manualBreakCount="1">
    <brk id="11" max="4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I13"/>
  <sheetViews>
    <sheetView showGridLines="0" zoomScaleNormal="100" workbookViewId="0">
      <selection activeCell="L34" sqref="L34"/>
    </sheetView>
  </sheetViews>
  <sheetFormatPr defaultColWidth="6.125" defaultRowHeight="10.5" x14ac:dyDescent="0.4"/>
  <cols>
    <col min="1" max="1" width="1.625" style="5" customWidth="1"/>
    <col min="2" max="2" width="13.375" style="5" customWidth="1"/>
    <col min="3" max="3" width="10.125" style="5" customWidth="1"/>
    <col min="4" max="4" width="1.625" style="5" customWidth="1"/>
    <col min="5" max="5" width="16.625" style="5" customWidth="1"/>
    <col min="6" max="6" width="10.125" style="5" customWidth="1"/>
    <col min="7" max="7" width="16.625" style="5" customWidth="1"/>
    <col min="8" max="8" width="10.125" style="5" customWidth="1"/>
    <col min="9" max="9" width="6" style="5" customWidth="1"/>
    <col min="10" max="16384" width="6.125" style="5"/>
  </cols>
  <sheetData>
    <row r="1" spans="1:9" ht="12.75" customHeight="1" x14ac:dyDescent="0.4">
      <c r="A1" s="520" t="s">
        <v>480</v>
      </c>
      <c r="B1" s="520"/>
      <c r="C1" s="520"/>
      <c r="D1" s="520"/>
      <c r="E1" s="520"/>
      <c r="F1" s="520"/>
      <c r="G1" s="10"/>
      <c r="H1" s="10"/>
      <c r="I1" s="15"/>
    </row>
    <row r="2" spans="1:9" x14ac:dyDescent="0.4">
      <c r="A2" s="2"/>
      <c r="B2" s="2"/>
      <c r="C2" s="2"/>
      <c r="D2" s="2"/>
      <c r="E2" s="2"/>
      <c r="F2" s="2"/>
      <c r="G2" s="2"/>
      <c r="H2" s="2"/>
    </row>
    <row r="3" spans="1:9" ht="9.75" customHeight="1" x14ac:dyDescent="0.4">
      <c r="A3" s="2"/>
      <c r="B3" s="2"/>
      <c r="C3" s="2"/>
      <c r="D3" s="2"/>
      <c r="E3" s="2"/>
      <c r="F3" s="2"/>
      <c r="G3" s="2"/>
      <c r="H3" s="186" t="s">
        <v>481</v>
      </c>
    </row>
    <row r="4" spans="1:9" ht="2.1" customHeight="1" thickBot="1" x14ac:dyDescent="0.45">
      <c r="A4" s="2"/>
      <c r="B4" s="2"/>
      <c r="C4" s="2"/>
      <c r="D4" s="2"/>
      <c r="E4" s="2"/>
      <c r="F4" s="2"/>
      <c r="G4" s="2"/>
      <c r="H4" s="186"/>
    </row>
    <row r="5" spans="1:9" ht="12" customHeight="1" x14ac:dyDescent="0.15">
      <c r="A5" s="111"/>
      <c r="B5" s="726"/>
      <c r="C5" s="808" t="s">
        <v>482</v>
      </c>
      <c r="D5" s="17"/>
      <c r="E5" s="984" t="s">
        <v>483</v>
      </c>
      <c r="F5" s="985"/>
      <c r="G5" s="988" t="s">
        <v>484</v>
      </c>
      <c r="H5" s="988"/>
    </row>
    <row r="6" spans="1:9" ht="4.5" customHeight="1" x14ac:dyDescent="0.4">
      <c r="A6" s="27"/>
      <c r="B6" s="803" t="s">
        <v>485</v>
      </c>
      <c r="C6" s="983"/>
      <c r="D6" s="727"/>
      <c r="E6" s="986"/>
      <c r="F6" s="987"/>
      <c r="G6" s="862"/>
      <c r="H6" s="862"/>
    </row>
    <row r="7" spans="1:9" ht="12" customHeight="1" x14ac:dyDescent="0.4">
      <c r="A7" s="201"/>
      <c r="B7" s="855"/>
      <c r="C7" s="728"/>
      <c r="D7" s="729"/>
      <c r="E7" s="730"/>
      <c r="F7" s="731"/>
      <c r="G7" s="834" t="s">
        <v>486</v>
      </c>
      <c r="H7" s="812"/>
    </row>
    <row r="8" spans="1:9" ht="17.100000000000001" customHeight="1" x14ac:dyDescent="0.4">
      <c r="A8" s="2"/>
      <c r="B8" s="732" t="s">
        <v>487</v>
      </c>
      <c r="C8" s="733" t="s">
        <v>488</v>
      </c>
      <c r="D8" s="480"/>
      <c r="E8" s="734">
        <v>110</v>
      </c>
      <c r="F8" s="735"/>
      <c r="G8" s="679">
        <v>137544</v>
      </c>
      <c r="H8" s="586"/>
    </row>
    <row r="9" spans="1:9" s="580" customFormat="1" ht="17.100000000000001" customHeight="1" x14ac:dyDescent="0.4">
      <c r="A9" s="643"/>
      <c r="B9" s="736" t="s">
        <v>489</v>
      </c>
      <c r="C9" s="737" t="s">
        <v>490</v>
      </c>
      <c r="D9" s="586"/>
      <c r="E9" s="479">
        <v>112</v>
      </c>
      <c r="F9" s="738"/>
      <c r="G9" s="535">
        <v>46611</v>
      </c>
      <c r="H9" s="480"/>
    </row>
    <row r="10" spans="1:9" s="64" customFormat="1" ht="17.100000000000001" customHeight="1" x14ac:dyDescent="0.4">
      <c r="A10" s="739"/>
      <c r="B10" s="740">
        <v>2</v>
      </c>
      <c r="C10" s="741"/>
      <c r="D10" s="657"/>
      <c r="E10" s="658">
        <v>98</v>
      </c>
      <c r="F10" s="742"/>
      <c r="G10" s="659">
        <v>28007</v>
      </c>
      <c r="H10" s="657"/>
    </row>
    <row r="11" spans="1:9" s="580" customFormat="1" ht="17.100000000000001" customHeight="1" thickBot="1" x14ac:dyDescent="0.45">
      <c r="A11" s="36"/>
      <c r="B11" s="989" t="s">
        <v>491</v>
      </c>
      <c r="C11" s="989"/>
      <c r="D11" s="499"/>
      <c r="E11" s="498">
        <v>1196</v>
      </c>
      <c r="F11" s="743"/>
      <c r="G11" s="540">
        <v>224958</v>
      </c>
      <c r="H11" s="499"/>
      <c r="I11" s="552"/>
    </row>
    <row r="12" spans="1:9" ht="2.1" customHeight="1" x14ac:dyDescent="0.4">
      <c r="A12" s="62"/>
      <c r="B12" s="552"/>
      <c r="C12" s="552"/>
      <c r="D12" s="552"/>
      <c r="E12" s="552"/>
      <c r="F12" s="552"/>
      <c r="G12" s="552"/>
      <c r="H12" s="552"/>
    </row>
    <row r="13" spans="1:9" ht="9.75" customHeight="1" x14ac:dyDescent="0.4">
      <c r="A13" s="543" t="s">
        <v>492</v>
      </c>
      <c r="H13" s="744" t="s">
        <v>493</v>
      </c>
    </row>
  </sheetData>
  <mergeCells count="6">
    <mergeCell ref="B11:C11"/>
    <mergeCell ref="C5:C6"/>
    <mergeCell ref="E5:F6"/>
    <mergeCell ref="G5:H6"/>
    <mergeCell ref="B6:B7"/>
    <mergeCell ref="G7:H7"/>
  </mergeCells>
  <phoneticPr fontId="23"/>
  <pageMargins left="0.62992125984251968" right="0.59055118110236227" top="0.47244094488188981"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L25"/>
  <sheetViews>
    <sheetView showGridLines="0" zoomScaleNormal="100" zoomScaleSheetLayoutView="100" workbookViewId="0">
      <selection activeCell="J21" sqref="J21"/>
    </sheetView>
  </sheetViews>
  <sheetFormatPr defaultColWidth="6.125" defaultRowHeight="10.5" x14ac:dyDescent="0.4"/>
  <cols>
    <col min="1" max="1" width="0.875" style="63" customWidth="1"/>
    <col min="2" max="2" width="3.25" style="63" customWidth="1"/>
    <col min="3" max="3" width="12.625" style="544" customWidth="1"/>
    <col min="4" max="4" width="0.875" style="544" customWidth="1"/>
    <col min="5" max="5" width="3.25" style="63" customWidth="1"/>
    <col min="6" max="6" width="0.875" style="63" customWidth="1"/>
    <col min="7" max="8" width="11.875" style="63" customWidth="1"/>
    <col min="9" max="9" width="11.875" style="5" customWidth="1"/>
    <col min="10" max="11" width="11.875" style="63" customWidth="1"/>
    <col min="12" max="12" width="3.125" style="63" customWidth="1"/>
    <col min="13" max="16384" width="6.125" style="63"/>
  </cols>
  <sheetData>
    <row r="1" spans="1:12" ht="12.75" customHeight="1" x14ac:dyDescent="0.4">
      <c r="A1" s="520" t="s">
        <v>494</v>
      </c>
      <c r="B1" s="745"/>
      <c r="C1" s="521"/>
      <c r="D1" s="521"/>
      <c r="E1" s="522"/>
      <c r="F1" s="522"/>
      <c r="G1" s="522"/>
      <c r="H1" s="522"/>
      <c r="I1" s="10"/>
      <c r="J1" s="522"/>
      <c r="K1" s="522"/>
    </row>
    <row r="2" spans="1:12" s="749" customFormat="1" ht="15.75" customHeight="1" x14ac:dyDescent="0.4">
      <c r="A2" s="522"/>
      <c r="B2" s="746"/>
      <c r="C2" s="747"/>
      <c r="D2" s="747"/>
      <c r="E2" s="748"/>
      <c r="F2" s="748"/>
      <c r="G2" s="748"/>
      <c r="H2" s="748"/>
      <c r="I2" s="586"/>
    </row>
    <row r="3" spans="1:12" ht="9.75" customHeight="1" x14ac:dyDescent="0.4">
      <c r="A3" s="3"/>
      <c r="B3" s="750"/>
      <c r="C3" s="751"/>
      <c r="D3" s="751"/>
      <c r="E3" s="750"/>
      <c r="F3" s="750"/>
      <c r="G3" s="750"/>
      <c r="H3" s="750"/>
      <c r="I3" s="580"/>
      <c r="J3" s="736"/>
      <c r="K3" s="736" t="s">
        <v>495</v>
      </c>
    </row>
    <row r="4" spans="1:12" ht="2.1" customHeight="1" thickBot="1" x14ac:dyDescent="0.45">
      <c r="A4" s="3"/>
      <c r="B4" s="750"/>
      <c r="C4" s="751"/>
      <c r="D4" s="751"/>
      <c r="E4" s="750"/>
      <c r="F4" s="750"/>
      <c r="G4" s="750"/>
      <c r="H4" s="750"/>
      <c r="I4" s="580"/>
      <c r="J4" s="752"/>
      <c r="K4" s="752"/>
    </row>
    <row r="5" spans="1:12" s="15" customFormat="1" ht="15.75" customHeight="1" x14ac:dyDescent="0.4">
      <c r="A5" s="111"/>
      <c r="B5" s="996" t="s">
        <v>496</v>
      </c>
      <c r="C5" s="996"/>
      <c r="D5" s="996"/>
      <c r="E5" s="996"/>
      <c r="F5" s="753"/>
      <c r="G5" s="997">
        <v>26</v>
      </c>
      <c r="H5" s="999">
        <v>27</v>
      </c>
      <c r="I5" s="1001">
        <v>28</v>
      </c>
      <c r="J5" s="1003">
        <v>29</v>
      </c>
      <c r="K5" s="1005">
        <v>30</v>
      </c>
    </row>
    <row r="6" spans="1:12" s="5" customFormat="1" ht="15.75" customHeight="1" x14ac:dyDescent="0.4">
      <c r="A6" s="201"/>
      <c r="B6" s="1007" t="s">
        <v>497</v>
      </c>
      <c r="C6" s="1007"/>
      <c r="D6" s="1007"/>
      <c r="E6" s="1007"/>
      <c r="F6" s="754"/>
      <c r="G6" s="998"/>
      <c r="H6" s="1000"/>
      <c r="I6" s="1002"/>
      <c r="J6" s="1004"/>
      <c r="K6" s="1006"/>
      <c r="L6" s="15"/>
    </row>
    <row r="7" spans="1:12" s="5" customFormat="1" ht="15" customHeight="1" x14ac:dyDescent="0.4">
      <c r="A7" s="163"/>
      <c r="B7" s="990" t="s">
        <v>498</v>
      </c>
      <c r="C7" s="992"/>
      <c r="D7" s="992"/>
      <c r="E7" s="992"/>
      <c r="F7" s="755"/>
      <c r="G7" s="756">
        <v>537423.5</v>
      </c>
      <c r="H7" s="756">
        <v>553222.30000000005</v>
      </c>
      <c r="I7" s="756">
        <v>555046.19999999995</v>
      </c>
      <c r="J7" s="757">
        <v>566897.5</v>
      </c>
      <c r="K7" s="758">
        <v>568430.80000000005</v>
      </c>
      <c r="L7" s="15"/>
    </row>
    <row r="8" spans="1:12" s="5" customFormat="1" ht="15" customHeight="1" x14ac:dyDescent="0.4">
      <c r="A8" s="27"/>
      <c r="B8" s="990" t="s">
        <v>499</v>
      </c>
      <c r="C8" s="992"/>
      <c r="D8" s="992"/>
      <c r="E8" s="992"/>
      <c r="F8" s="755"/>
      <c r="G8" s="759">
        <v>2.4</v>
      </c>
      <c r="H8" s="759">
        <v>2.9</v>
      </c>
      <c r="I8" s="759">
        <v>0.3</v>
      </c>
      <c r="J8" s="757">
        <v>2.1</v>
      </c>
      <c r="K8" s="758">
        <v>0.3</v>
      </c>
      <c r="L8" s="15"/>
    </row>
    <row r="9" spans="1:12" s="5" customFormat="1" ht="15" customHeight="1" x14ac:dyDescent="0.4">
      <c r="A9" s="27"/>
      <c r="B9" s="990" t="s">
        <v>500</v>
      </c>
      <c r="C9" s="992"/>
      <c r="D9" s="992"/>
      <c r="E9" s="992"/>
      <c r="F9" s="755"/>
      <c r="G9" s="759">
        <v>379450.9</v>
      </c>
      <c r="H9" s="760">
        <v>390168.3</v>
      </c>
      <c r="I9" s="760">
        <v>392243.5</v>
      </c>
      <c r="J9" s="757">
        <v>400877.9</v>
      </c>
      <c r="K9" s="758">
        <v>404262.2</v>
      </c>
      <c r="L9" s="15"/>
    </row>
    <row r="10" spans="1:12" s="5" customFormat="1" ht="15" customHeight="1" x14ac:dyDescent="0.4">
      <c r="A10" s="201"/>
      <c r="B10" s="993" t="s">
        <v>501</v>
      </c>
      <c r="C10" s="994"/>
      <c r="D10" s="994"/>
      <c r="E10" s="994"/>
      <c r="F10" s="761"/>
      <c r="G10" s="762">
        <v>1.4</v>
      </c>
      <c r="H10" s="763">
        <v>2.8</v>
      </c>
      <c r="I10" s="763">
        <v>0.5</v>
      </c>
      <c r="J10" s="764">
        <v>2.2000000000000002</v>
      </c>
      <c r="K10" s="765">
        <v>0.8</v>
      </c>
      <c r="L10" s="15"/>
    </row>
    <row r="11" spans="1:12" s="5" customFormat="1" ht="15" customHeight="1" x14ac:dyDescent="0.15">
      <c r="A11" s="163"/>
      <c r="B11" s="995" t="s">
        <v>502</v>
      </c>
      <c r="C11" s="995"/>
      <c r="D11" s="995"/>
      <c r="E11" s="995"/>
      <c r="F11" s="766"/>
      <c r="G11" s="756">
        <v>94517</v>
      </c>
      <c r="H11" s="767">
        <v>97528.2</v>
      </c>
      <c r="I11" s="767">
        <v>96594.3</v>
      </c>
      <c r="J11" s="768">
        <v>97035.7</v>
      </c>
      <c r="K11" s="769">
        <v>98249.600000000006</v>
      </c>
      <c r="L11" s="15"/>
    </row>
    <row r="12" spans="1:12" s="5" customFormat="1" ht="15" customHeight="1" x14ac:dyDescent="0.15">
      <c r="A12" s="27"/>
      <c r="B12" s="990" t="s">
        <v>503</v>
      </c>
      <c r="C12" s="990"/>
      <c r="D12" s="990"/>
      <c r="E12" s="990"/>
      <c r="F12" s="770"/>
      <c r="G12" s="759">
        <v>1.8</v>
      </c>
      <c r="H12" s="760">
        <v>3.2</v>
      </c>
      <c r="I12" s="760">
        <v>-1</v>
      </c>
      <c r="J12" s="757">
        <v>0.5</v>
      </c>
      <c r="K12" s="758">
        <v>1.3</v>
      </c>
      <c r="L12" s="15"/>
    </row>
    <row r="13" spans="1:12" s="5" customFormat="1" ht="15" customHeight="1" x14ac:dyDescent="0.15">
      <c r="A13" s="27"/>
      <c r="B13" s="990" t="s">
        <v>504</v>
      </c>
      <c r="C13" s="990"/>
      <c r="D13" s="990"/>
      <c r="E13" s="990"/>
      <c r="F13" s="770"/>
      <c r="G13" s="759">
        <v>72298.5</v>
      </c>
      <c r="H13" s="760">
        <v>74740.899999999994</v>
      </c>
      <c r="I13" s="760">
        <v>73573</v>
      </c>
      <c r="J13" s="757">
        <v>73894.5</v>
      </c>
      <c r="K13" s="758">
        <v>74844.5</v>
      </c>
      <c r="L13" s="15"/>
    </row>
    <row r="14" spans="1:12" s="5" customFormat="1" ht="15" customHeight="1" thickBot="1" x14ac:dyDescent="0.45">
      <c r="A14" s="36"/>
      <c r="B14" s="991" t="s">
        <v>505</v>
      </c>
      <c r="C14" s="991"/>
      <c r="D14" s="991"/>
      <c r="E14" s="991"/>
      <c r="F14" s="771"/>
      <c r="G14" s="772">
        <v>0.4</v>
      </c>
      <c r="H14" s="773">
        <v>3.4</v>
      </c>
      <c r="I14" s="773">
        <v>-1.6</v>
      </c>
      <c r="J14" s="774">
        <v>0.4</v>
      </c>
      <c r="K14" s="775">
        <v>1.3</v>
      </c>
      <c r="L14" s="15"/>
    </row>
    <row r="15" spans="1:12" s="5" customFormat="1" ht="2.1" customHeight="1" x14ac:dyDescent="0.4">
      <c r="A15" s="2"/>
      <c r="B15" s="776"/>
      <c r="C15" s="776"/>
      <c r="D15" s="776"/>
      <c r="E15" s="776"/>
      <c r="F15" s="776"/>
      <c r="G15" s="777"/>
      <c r="H15" s="777"/>
      <c r="I15" s="778"/>
      <c r="J15" s="777"/>
      <c r="K15" s="777"/>
    </row>
    <row r="16" spans="1:12" s="5" customFormat="1" ht="9.75" customHeight="1" x14ac:dyDescent="0.4">
      <c r="A16" s="110" t="s">
        <v>506</v>
      </c>
      <c r="B16" s="2"/>
      <c r="C16" s="777"/>
      <c r="D16" s="777"/>
      <c r="E16" s="777"/>
      <c r="F16" s="777"/>
      <c r="G16" s="777"/>
      <c r="H16" s="2"/>
      <c r="I16" s="643"/>
      <c r="J16" s="777"/>
      <c r="K16" s="777" t="s">
        <v>507</v>
      </c>
    </row>
    <row r="17" spans="1:11" s="5" customFormat="1" x14ac:dyDescent="0.4">
      <c r="A17" s="2"/>
      <c r="B17" s="2"/>
      <c r="C17" s="2"/>
      <c r="D17" s="777"/>
      <c r="E17" s="777"/>
      <c r="F17" s="777"/>
      <c r="G17" s="777"/>
      <c r="H17" s="777"/>
      <c r="I17" s="777"/>
      <c r="J17" s="777"/>
      <c r="K17" s="777"/>
    </row>
    <row r="18" spans="1:11" x14ac:dyDescent="0.4">
      <c r="A18" s="3"/>
      <c r="B18" s="3"/>
      <c r="C18" s="13"/>
      <c r="D18" s="154"/>
      <c r="E18" s="3"/>
      <c r="F18" s="3"/>
      <c r="G18" s="3"/>
      <c r="H18" s="3"/>
      <c r="I18" s="2"/>
      <c r="J18" s="3"/>
      <c r="K18" s="3"/>
    </row>
    <row r="19" spans="1:11" x14ac:dyDescent="0.4">
      <c r="A19" s="3"/>
      <c r="B19" s="3"/>
      <c r="C19" s="154"/>
      <c r="D19" s="154"/>
      <c r="E19" s="3"/>
      <c r="F19" s="3"/>
      <c r="G19" s="3"/>
      <c r="H19" s="3"/>
      <c r="I19" s="2"/>
      <c r="J19" s="3"/>
      <c r="K19" s="3"/>
    </row>
    <row r="25" spans="1:11" x14ac:dyDescent="0.4">
      <c r="C25" s="588"/>
    </row>
  </sheetData>
  <mergeCells count="15">
    <mergeCell ref="K5:K6"/>
    <mergeCell ref="B6:E6"/>
    <mergeCell ref="B5:E5"/>
    <mergeCell ref="G5:G6"/>
    <mergeCell ref="H5:H6"/>
    <mergeCell ref="I5:I6"/>
    <mergeCell ref="J5:J6"/>
    <mergeCell ref="B13:E13"/>
    <mergeCell ref="B14:E14"/>
    <mergeCell ref="B7:E7"/>
    <mergeCell ref="B8:E8"/>
    <mergeCell ref="B9:E9"/>
    <mergeCell ref="B10:E10"/>
    <mergeCell ref="B11:E11"/>
    <mergeCell ref="B12:E12"/>
  </mergeCells>
  <phoneticPr fontId="23"/>
  <pageMargins left="0.62992125984251968" right="0.59055118110236227" top="0.47244094488188981" bottom="0.39370078740157483" header="0.51181102362204722" footer="0.51181102362204722"/>
  <pageSetup paperSize="9" scale="8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S25"/>
  <sheetViews>
    <sheetView showGridLines="0" zoomScaleNormal="100" zoomScaleSheetLayoutView="115" workbookViewId="0">
      <selection activeCell="S11" sqref="S11"/>
    </sheetView>
  </sheetViews>
  <sheetFormatPr defaultColWidth="6.125" defaultRowHeight="10.5" x14ac:dyDescent="0.4"/>
  <cols>
    <col min="1" max="1" width="0.875" style="63" customWidth="1"/>
    <col min="2" max="2" width="3.25" style="63" customWidth="1"/>
    <col min="3" max="3" width="12.625" style="544" customWidth="1"/>
    <col min="4" max="4" width="0.875" style="544" customWidth="1"/>
    <col min="5" max="5" width="3.25" style="63" customWidth="1"/>
    <col min="6" max="6" width="0.875" style="63" customWidth="1"/>
    <col min="7" max="9" width="11.875" style="63" customWidth="1"/>
    <col min="10" max="10" width="11.875" style="5" customWidth="1"/>
    <col min="11" max="12" width="11.875" style="63" customWidth="1"/>
    <col min="13" max="16384" width="6.125" style="63"/>
  </cols>
  <sheetData>
    <row r="1" spans="1:19" ht="12.75" customHeight="1" x14ac:dyDescent="0.4">
      <c r="A1" s="520" t="s">
        <v>508</v>
      </c>
      <c r="B1" s="745"/>
      <c r="C1" s="521"/>
      <c r="D1" s="521"/>
      <c r="E1" s="522"/>
      <c r="F1" s="522"/>
      <c r="G1" s="522"/>
      <c r="H1" s="522"/>
      <c r="I1" s="522"/>
      <c r="J1" s="10"/>
      <c r="K1" s="522"/>
      <c r="L1" s="3"/>
    </row>
    <row r="2" spans="1:19" s="749" customFormat="1" ht="15.75" customHeight="1" x14ac:dyDescent="0.4">
      <c r="A2" s="522"/>
      <c r="B2" s="746"/>
      <c r="C2" s="747"/>
      <c r="D2" s="747"/>
      <c r="E2" s="748"/>
      <c r="F2" s="748"/>
      <c r="G2" s="748"/>
      <c r="H2" s="748"/>
      <c r="I2" s="748"/>
      <c r="J2" s="480"/>
    </row>
    <row r="3" spans="1:19" ht="9.75" customHeight="1" x14ac:dyDescent="0.4">
      <c r="A3" s="3"/>
      <c r="B3" s="750"/>
      <c r="C3" s="751"/>
      <c r="D3" s="751"/>
      <c r="E3" s="750"/>
      <c r="F3" s="750"/>
      <c r="G3" s="750"/>
      <c r="H3" s="750"/>
      <c r="I3" s="750"/>
      <c r="J3" s="580"/>
      <c r="K3" s="736"/>
      <c r="L3" s="736"/>
    </row>
    <row r="4" spans="1:19" ht="2.1" customHeight="1" thickBot="1" x14ac:dyDescent="0.45">
      <c r="A4" s="3"/>
      <c r="B4" s="750"/>
      <c r="C4" s="751"/>
      <c r="D4" s="751"/>
      <c r="E4" s="750"/>
      <c r="F4" s="750"/>
      <c r="G4" s="750"/>
      <c r="H4" s="750"/>
      <c r="I4" s="750"/>
      <c r="J4" s="580"/>
      <c r="K4" s="736"/>
      <c r="L4" s="779"/>
    </row>
    <row r="5" spans="1:19" s="15" customFormat="1" ht="15.75" customHeight="1" x14ac:dyDescent="0.4">
      <c r="A5" s="111"/>
      <c r="B5" s="996" t="s">
        <v>509</v>
      </c>
      <c r="C5" s="996"/>
      <c r="D5" s="996"/>
      <c r="E5" s="996"/>
      <c r="F5" s="753"/>
      <c r="G5" s="910" t="s">
        <v>510</v>
      </c>
      <c r="H5" s="997">
        <v>27</v>
      </c>
      <c r="I5" s="999">
        <v>28</v>
      </c>
      <c r="J5" s="999">
        <v>29</v>
      </c>
      <c r="K5" s="1003">
        <v>30</v>
      </c>
      <c r="L5" s="1030" t="s">
        <v>511</v>
      </c>
    </row>
    <row r="6" spans="1:19" s="5" customFormat="1" ht="15.75" customHeight="1" x14ac:dyDescent="0.4">
      <c r="A6" s="201"/>
      <c r="B6" s="1007" t="s">
        <v>497</v>
      </c>
      <c r="C6" s="1007"/>
      <c r="D6" s="1007"/>
      <c r="E6" s="1007"/>
      <c r="F6" s="754"/>
      <c r="G6" s="1034"/>
      <c r="H6" s="998"/>
      <c r="I6" s="1000"/>
      <c r="J6" s="1000"/>
      <c r="K6" s="1004"/>
      <c r="L6" s="1031"/>
    </row>
    <row r="7" spans="1:19" s="5" customFormat="1" ht="15" customHeight="1" x14ac:dyDescent="0.15">
      <c r="A7" s="27"/>
      <c r="B7" s="1010" t="s">
        <v>512</v>
      </c>
      <c r="C7" s="1011"/>
      <c r="D7" s="1011"/>
      <c r="E7" s="1011"/>
      <c r="F7" s="780"/>
      <c r="G7" s="781" t="s">
        <v>513</v>
      </c>
      <c r="H7" s="1012">
        <v>100</v>
      </c>
      <c r="I7" s="1012">
        <v>96.5</v>
      </c>
      <c r="J7" s="1014">
        <v>98.7</v>
      </c>
      <c r="K7" s="1032">
        <v>101.3</v>
      </c>
      <c r="L7" s="1028">
        <v>101.5</v>
      </c>
    </row>
    <row r="8" spans="1:19" s="5" customFormat="1" ht="15" customHeight="1" x14ac:dyDescent="0.4">
      <c r="A8" s="27"/>
      <c r="B8" s="1033" t="s">
        <v>514</v>
      </c>
      <c r="C8" s="1033"/>
      <c r="D8" s="1033"/>
      <c r="E8" s="1033"/>
      <c r="F8" s="782"/>
      <c r="G8" s="783" t="s">
        <v>515</v>
      </c>
      <c r="H8" s="1024"/>
      <c r="I8" s="1024"/>
      <c r="J8" s="1025"/>
      <c r="K8" s="1032"/>
      <c r="L8" s="1029"/>
    </row>
    <row r="9" spans="1:19" s="5" customFormat="1" ht="15" customHeight="1" x14ac:dyDescent="0.15">
      <c r="A9" s="163"/>
      <c r="B9" s="1022" t="s">
        <v>516</v>
      </c>
      <c r="C9" s="1023"/>
      <c r="D9" s="1023"/>
      <c r="E9" s="1023"/>
      <c r="F9" s="784"/>
      <c r="G9" s="785" t="s">
        <v>513</v>
      </c>
      <c r="H9" s="1012">
        <v>100</v>
      </c>
      <c r="I9" s="1012">
        <v>99.8</v>
      </c>
      <c r="J9" s="1014">
        <v>100</v>
      </c>
      <c r="K9" s="1026">
        <v>100.9</v>
      </c>
      <c r="L9" s="1028">
        <v>101.7</v>
      </c>
      <c r="N9" s="1008"/>
      <c r="O9" s="1008"/>
      <c r="P9" s="1008"/>
      <c r="Q9" s="1008"/>
      <c r="R9" s="1008"/>
      <c r="S9" s="1008"/>
    </row>
    <row r="10" spans="1:19" s="5" customFormat="1" ht="15" customHeight="1" x14ac:dyDescent="0.4">
      <c r="A10" s="201"/>
      <c r="B10" s="1009" t="s">
        <v>517</v>
      </c>
      <c r="C10" s="1009"/>
      <c r="D10" s="1009"/>
      <c r="E10" s="1009"/>
      <c r="F10" s="786"/>
      <c r="G10" s="787" t="s">
        <v>515</v>
      </c>
      <c r="H10" s="1024"/>
      <c r="I10" s="1024"/>
      <c r="J10" s="1025"/>
      <c r="K10" s="1027"/>
      <c r="L10" s="1029"/>
      <c r="N10" s="1008"/>
      <c r="O10" s="1008"/>
      <c r="P10" s="1008"/>
      <c r="Q10" s="1008"/>
      <c r="R10" s="1008"/>
      <c r="S10" s="1008"/>
    </row>
    <row r="11" spans="1:19" s="5" customFormat="1" ht="15" customHeight="1" x14ac:dyDescent="0.15">
      <c r="A11" s="27"/>
      <c r="B11" s="1010" t="s">
        <v>518</v>
      </c>
      <c r="C11" s="1011"/>
      <c r="D11" s="1011"/>
      <c r="E11" s="1011"/>
      <c r="F11" s="780"/>
      <c r="G11" s="781" t="s">
        <v>513</v>
      </c>
      <c r="H11" s="1012">
        <v>100</v>
      </c>
      <c r="I11" s="1012">
        <v>100.1</v>
      </c>
      <c r="J11" s="1014">
        <v>100.9</v>
      </c>
      <c r="K11" s="1016">
        <v>102.1</v>
      </c>
      <c r="L11" s="1018">
        <v>101.7</v>
      </c>
    </row>
    <row r="12" spans="1:19" s="5" customFormat="1" ht="15" customHeight="1" thickBot="1" x14ac:dyDescent="0.2">
      <c r="A12" s="36"/>
      <c r="B12" s="1020" t="s">
        <v>519</v>
      </c>
      <c r="C12" s="1021"/>
      <c r="D12" s="1021"/>
      <c r="E12" s="1021"/>
      <c r="F12" s="788"/>
      <c r="G12" s="789" t="s">
        <v>515</v>
      </c>
      <c r="H12" s="1013"/>
      <c r="I12" s="1013"/>
      <c r="J12" s="1015"/>
      <c r="K12" s="1017"/>
      <c r="L12" s="1019"/>
    </row>
    <row r="13" spans="1:19" s="5" customFormat="1" ht="2.1" customHeight="1" x14ac:dyDescent="0.4">
      <c r="A13" s="2"/>
      <c r="B13" s="776"/>
      <c r="C13" s="776"/>
      <c r="D13" s="776"/>
      <c r="E13" s="776"/>
      <c r="F13" s="776"/>
      <c r="G13" s="777"/>
      <c r="H13" s="777"/>
      <c r="I13" s="777"/>
      <c r="J13" s="790"/>
      <c r="K13" s="777"/>
      <c r="L13" s="2"/>
    </row>
    <row r="14" spans="1:19" s="5" customFormat="1" ht="9.75" customHeight="1" x14ac:dyDescent="0.4">
      <c r="A14" s="110" t="s">
        <v>520</v>
      </c>
      <c r="B14" s="2"/>
      <c r="C14" s="777"/>
      <c r="D14" s="777"/>
      <c r="E14" s="777"/>
      <c r="F14" s="777"/>
      <c r="G14" s="110"/>
      <c r="H14" s="777"/>
      <c r="I14" s="2"/>
      <c r="J14" s="62"/>
      <c r="K14" s="777"/>
      <c r="L14" s="777" t="s">
        <v>521</v>
      </c>
    </row>
    <row r="15" spans="1:19" s="5" customFormat="1" x14ac:dyDescent="0.4">
      <c r="A15" s="2"/>
      <c r="B15" s="2"/>
      <c r="C15" s="2"/>
      <c r="D15" s="777"/>
      <c r="E15" s="777"/>
      <c r="F15" s="777"/>
      <c r="G15" s="777"/>
      <c r="H15" s="777"/>
      <c r="I15" s="777"/>
      <c r="J15" s="790"/>
      <c r="K15" s="777"/>
      <c r="L15" s="2"/>
    </row>
    <row r="16" spans="1:19" x14ac:dyDescent="0.4">
      <c r="A16" s="3"/>
      <c r="B16" s="3"/>
      <c r="C16" s="154"/>
      <c r="D16" s="154"/>
      <c r="E16" s="3"/>
      <c r="F16" s="3"/>
      <c r="G16" s="3"/>
      <c r="H16" s="3"/>
      <c r="I16" s="3"/>
      <c r="J16" s="62"/>
      <c r="K16" s="3"/>
      <c r="L16" s="3"/>
    </row>
    <row r="17" spans="10:10" x14ac:dyDescent="0.4">
      <c r="J17" s="552"/>
    </row>
    <row r="18" spans="10:10" x14ac:dyDescent="0.4">
      <c r="J18" s="552"/>
    </row>
    <row r="19" spans="10:10" x14ac:dyDescent="0.4">
      <c r="J19" s="552"/>
    </row>
    <row r="20" spans="10:10" x14ac:dyDescent="0.4">
      <c r="J20" s="552"/>
    </row>
    <row r="21" spans="10:10" x14ac:dyDescent="0.4">
      <c r="J21" s="552"/>
    </row>
    <row r="22" spans="10:10" x14ac:dyDescent="0.4">
      <c r="J22" s="552"/>
    </row>
    <row r="23" spans="10:10" x14ac:dyDescent="0.4">
      <c r="J23" s="552"/>
    </row>
    <row r="24" spans="10:10" x14ac:dyDescent="0.4">
      <c r="J24" s="552"/>
    </row>
    <row r="25" spans="10:10" x14ac:dyDescent="0.4">
      <c r="J25" s="552"/>
    </row>
  </sheetData>
  <mergeCells count="30">
    <mergeCell ref="L5:L6"/>
    <mergeCell ref="B6:E6"/>
    <mergeCell ref="B7:E7"/>
    <mergeCell ref="H7:H8"/>
    <mergeCell ref="I7:I8"/>
    <mergeCell ref="J7:J8"/>
    <mergeCell ref="K7:K8"/>
    <mergeCell ref="L7:L8"/>
    <mergeCell ref="B8:E8"/>
    <mergeCell ref="B5:E5"/>
    <mergeCell ref="G5:G6"/>
    <mergeCell ref="H5:H6"/>
    <mergeCell ref="I5:I6"/>
    <mergeCell ref="J5:J6"/>
    <mergeCell ref="K5:K6"/>
    <mergeCell ref="N9:S10"/>
    <mergeCell ref="B10:E10"/>
    <mergeCell ref="B11:E11"/>
    <mergeCell ref="H11:H12"/>
    <mergeCell ref="I11:I12"/>
    <mergeCell ref="J11:J12"/>
    <mergeCell ref="K11:K12"/>
    <mergeCell ref="L11:L12"/>
    <mergeCell ref="B12:E12"/>
    <mergeCell ref="B9:E9"/>
    <mergeCell ref="H9:H10"/>
    <mergeCell ref="I9:I10"/>
    <mergeCell ref="J9:J10"/>
    <mergeCell ref="K9:K10"/>
    <mergeCell ref="L9:L10"/>
  </mergeCells>
  <phoneticPr fontId="23"/>
  <pageMargins left="0.62992125984251968" right="0.59055118110236227" top="0.47244094488188981" bottom="0.39370078740157483" header="0.51181102362204722" footer="0.51181102362204722"/>
  <pageSetup paperSize="9" scale="8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X50"/>
  <sheetViews>
    <sheetView showGridLines="0" zoomScaleNormal="100" workbookViewId="0">
      <selection activeCell="S13" sqref="S13"/>
    </sheetView>
  </sheetViews>
  <sheetFormatPr defaultColWidth="6.125" defaultRowHeight="10.5" x14ac:dyDescent="0.4"/>
  <cols>
    <col min="1" max="1" width="1.625" style="114" customWidth="1"/>
    <col min="2" max="4" width="3.125" style="114" customWidth="1"/>
    <col min="5" max="5" width="3.625" style="114" customWidth="1"/>
    <col min="6" max="6" width="1.625" style="114" customWidth="1"/>
    <col min="7" max="7" width="8.375" style="114" customWidth="1"/>
    <col min="8" max="8" width="6.125" style="114" customWidth="1"/>
    <col min="9" max="9" width="8.25" style="114" customWidth="1"/>
    <col min="10" max="10" width="6.125" style="114" customWidth="1"/>
    <col min="11" max="11" width="8.25" style="192" customWidth="1"/>
    <col min="12" max="12" width="6.125" style="192" customWidth="1"/>
    <col min="13" max="13" width="8.25" style="192" customWidth="1"/>
    <col min="14" max="14" width="6.125" style="192" customWidth="1"/>
    <col min="15" max="15" width="8.25" style="114" customWidth="1"/>
    <col min="16" max="16" width="6.375" style="114" bestFit="1" customWidth="1"/>
    <col min="17" max="16384" width="6.125" style="114"/>
  </cols>
  <sheetData>
    <row r="1" spans="1:24" ht="23.25" customHeight="1" x14ac:dyDescent="0.4">
      <c r="A1" s="1" t="s">
        <v>44</v>
      </c>
      <c r="B1" s="2"/>
      <c r="C1" s="2"/>
      <c r="D1" s="2"/>
      <c r="E1" s="2"/>
      <c r="F1" s="2"/>
      <c r="G1" s="2"/>
      <c r="H1" s="2"/>
      <c r="I1" s="2"/>
      <c r="J1" s="2"/>
      <c r="K1" s="4"/>
      <c r="L1" s="4"/>
      <c r="M1" s="4"/>
      <c r="N1" s="4"/>
      <c r="O1" s="2"/>
      <c r="P1" s="2"/>
      <c r="Q1" s="2"/>
      <c r="X1" s="152"/>
    </row>
    <row r="2" spans="1:24" s="116" customFormat="1" ht="12" customHeight="1" x14ac:dyDescent="0.4">
      <c r="A2" s="153"/>
      <c r="B2" s="7" t="s">
        <v>1</v>
      </c>
      <c r="C2" s="154"/>
      <c r="D2" s="154"/>
      <c r="E2" s="154"/>
      <c r="F2" s="3"/>
      <c r="G2" s="3"/>
      <c r="H2" s="3"/>
      <c r="I2" s="3"/>
      <c r="J2" s="154"/>
      <c r="K2" s="154"/>
      <c r="L2" s="154"/>
      <c r="M2" s="154"/>
      <c r="N2" s="154"/>
      <c r="O2" s="3"/>
      <c r="P2" s="155"/>
      <c r="Q2" s="3"/>
    </row>
    <row r="3" spans="1:24" s="116" customFormat="1" ht="12" customHeight="1" x14ac:dyDescent="0.4">
      <c r="A3" s="153"/>
      <c r="B3" s="115"/>
      <c r="C3" s="154"/>
      <c r="D3" s="154"/>
      <c r="E3" s="154"/>
      <c r="F3" s="3"/>
      <c r="G3" s="3"/>
      <c r="H3" s="3"/>
      <c r="I3" s="3"/>
      <c r="J3" s="154"/>
      <c r="K3" s="154"/>
      <c r="L3" s="154"/>
      <c r="M3" s="154"/>
      <c r="N3" s="154"/>
      <c r="O3" s="3"/>
      <c r="P3" s="155"/>
      <c r="Q3" s="3"/>
    </row>
    <row r="4" spans="1:24" s="118" customFormat="1" ht="9.75" customHeight="1" x14ac:dyDescent="0.4">
      <c r="A4" s="10"/>
      <c r="B4" s="11"/>
      <c r="C4" s="12"/>
      <c r="D4" s="10"/>
      <c r="E4" s="10"/>
      <c r="F4" s="10"/>
      <c r="G4" s="13"/>
      <c r="H4" s="13"/>
      <c r="I4" s="13"/>
      <c r="J4" s="10"/>
      <c r="K4" s="10"/>
      <c r="L4" s="10"/>
      <c r="M4" s="10"/>
      <c r="N4" s="10"/>
      <c r="O4" s="10"/>
      <c r="P4" s="16" t="s">
        <v>45</v>
      </c>
      <c r="Q4" s="10"/>
    </row>
    <row r="5" spans="1:24" s="118" customFormat="1" ht="2.1" customHeight="1" thickBot="1" x14ac:dyDescent="0.45">
      <c r="A5" s="10"/>
      <c r="B5" s="11"/>
      <c r="C5" s="12"/>
      <c r="D5" s="10"/>
      <c r="E5" s="10"/>
      <c r="F5" s="10"/>
      <c r="G5" s="13"/>
      <c r="H5" s="13"/>
      <c r="I5" s="13"/>
      <c r="J5" s="10"/>
      <c r="K5" s="10"/>
      <c r="L5" s="10"/>
      <c r="M5" s="10"/>
      <c r="N5" s="10"/>
      <c r="O5" s="10"/>
      <c r="P5" s="16"/>
      <c r="Q5" s="10"/>
    </row>
    <row r="6" spans="1:24" ht="18" customHeight="1" x14ac:dyDescent="0.4">
      <c r="A6" s="17"/>
      <c r="B6" s="808" t="s">
        <v>46</v>
      </c>
      <c r="C6" s="808"/>
      <c r="D6" s="808"/>
      <c r="E6" s="808"/>
      <c r="F6" s="19"/>
      <c r="G6" s="793" t="s">
        <v>47</v>
      </c>
      <c r="H6" s="811"/>
      <c r="I6" s="793">
        <v>24</v>
      </c>
      <c r="J6" s="794"/>
      <c r="K6" s="793">
        <v>26</v>
      </c>
      <c r="L6" s="794"/>
      <c r="M6" s="809">
        <v>28</v>
      </c>
      <c r="N6" s="810"/>
      <c r="O6" s="792" t="s">
        <v>48</v>
      </c>
      <c r="P6" s="792"/>
      <c r="Q6" s="2"/>
    </row>
    <row r="7" spans="1:24" ht="18" customHeight="1" x14ac:dyDescent="0.4">
      <c r="A7" s="156"/>
      <c r="B7" s="803" t="s">
        <v>6</v>
      </c>
      <c r="C7" s="803"/>
      <c r="D7" s="803"/>
      <c r="E7" s="803"/>
      <c r="F7" s="133"/>
      <c r="G7" s="157"/>
      <c r="H7" s="158" t="s">
        <v>7</v>
      </c>
      <c r="I7" s="157"/>
      <c r="J7" s="158" t="s">
        <v>7</v>
      </c>
      <c r="K7" s="157"/>
      <c r="L7" s="158" t="s">
        <v>7</v>
      </c>
      <c r="M7" s="159"/>
      <c r="N7" s="160" t="s">
        <v>7</v>
      </c>
      <c r="O7" s="161"/>
      <c r="P7" s="162" t="s">
        <v>7</v>
      </c>
      <c r="Q7" s="2"/>
    </row>
    <row r="8" spans="1:24" ht="6.75" customHeight="1" x14ac:dyDescent="0.4">
      <c r="A8" s="163"/>
      <c r="B8" s="163"/>
      <c r="C8" s="163"/>
      <c r="D8" s="163"/>
      <c r="E8" s="163"/>
      <c r="F8" s="164"/>
      <c r="G8" s="162"/>
      <c r="H8" s="158"/>
      <c r="I8" s="162"/>
      <c r="J8" s="158"/>
      <c r="K8" s="162"/>
      <c r="L8" s="158"/>
      <c r="M8" s="165"/>
      <c r="N8" s="160"/>
      <c r="O8" s="163"/>
      <c r="P8" s="162"/>
      <c r="Q8" s="2"/>
    </row>
    <row r="9" spans="1:24" ht="16.5" customHeight="1" x14ac:dyDescent="0.4">
      <c r="A9" s="804" t="s">
        <v>49</v>
      </c>
      <c r="B9" s="804"/>
      <c r="C9" s="804"/>
      <c r="D9" s="804"/>
      <c r="E9" s="804"/>
      <c r="F9" s="805"/>
      <c r="G9" s="166">
        <f t="shared" ref="G9:P9" si="0">SUM(G10:G19)</f>
        <v>35566</v>
      </c>
      <c r="H9" s="167">
        <f t="shared" si="0"/>
        <v>100</v>
      </c>
      <c r="I9" s="166">
        <f t="shared" si="0"/>
        <v>32045</v>
      </c>
      <c r="J9" s="167">
        <f t="shared" si="0"/>
        <v>100</v>
      </c>
      <c r="K9" s="166">
        <f t="shared" si="0"/>
        <v>34250</v>
      </c>
      <c r="L9" s="167">
        <f t="shared" si="0"/>
        <v>100</v>
      </c>
      <c r="M9" s="168">
        <f t="shared" si="0"/>
        <v>31065</v>
      </c>
      <c r="N9" s="169">
        <f t="shared" si="0"/>
        <v>100</v>
      </c>
      <c r="O9" s="170">
        <f t="shared" si="0"/>
        <v>494337</v>
      </c>
      <c r="P9" s="171">
        <f t="shared" si="0"/>
        <v>100</v>
      </c>
      <c r="Q9" s="2"/>
    </row>
    <row r="10" spans="1:24" ht="16.5" customHeight="1" x14ac:dyDescent="0.4">
      <c r="A10" s="27"/>
      <c r="B10" s="172">
        <v>1</v>
      </c>
      <c r="C10" s="173" t="s">
        <v>50</v>
      </c>
      <c r="D10" s="174">
        <v>4</v>
      </c>
      <c r="E10" s="175" t="s">
        <v>51</v>
      </c>
      <c r="F10" s="50"/>
      <c r="G10" s="166">
        <v>15031</v>
      </c>
      <c r="H10" s="167">
        <f t="shared" ref="H10:H19" si="1">G10/G$9*100</f>
        <v>42.262272957318785</v>
      </c>
      <c r="I10" s="166">
        <v>13414</v>
      </c>
      <c r="J10" s="167">
        <f t="shared" ref="J10:J15" si="2">I10/I$9*100</f>
        <v>41.859884537369325</v>
      </c>
      <c r="K10" s="166">
        <v>14066</v>
      </c>
      <c r="L10" s="167">
        <f t="shared" ref="L10:L19" si="3">K10/K$9*100</f>
        <v>41.068613138686132</v>
      </c>
      <c r="M10" s="168">
        <v>12280</v>
      </c>
      <c r="N10" s="169">
        <f t="shared" ref="N10:N19" si="4">M10/M$9*100</f>
        <v>39.530017704812494</v>
      </c>
      <c r="O10" s="170">
        <v>261570</v>
      </c>
      <c r="P10" s="171">
        <f t="shared" ref="P10:P19" si="5">O10/O$9*100</f>
        <v>52.91329599038712</v>
      </c>
      <c r="Q10" s="2"/>
    </row>
    <row r="11" spans="1:24" ht="16.5" customHeight="1" x14ac:dyDescent="0.4">
      <c r="A11" s="27"/>
      <c r="B11" s="172">
        <v>5</v>
      </c>
      <c r="C11" s="173" t="s">
        <v>50</v>
      </c>
      <c r="D11" s="176">
        <v>9</v>
      </c>
      <c r="E11" s="175" t="s">
        <v>51</v>
      </c>
      <c r="F11" s="50"/>
      <c r="G11" s="166">
        <v>8242</v>
      </c>
      <c r="H11" s="167">
        <f t="shared" si="1"/>
        <v>23.173817691053252</v>
      </c>
      <c r="I11" s="166">
        <v>7451</v>
      </c>
      <c r="J11" s="167">
        <f t="shared" si="2"/>
        <v>23.251677328756436</v>
      </c>
      <c r="K11" s="166">
        <v>7731</v>
      </c>
      <c r="L11" s="167">
        <f t="shared" si="3"/>
        <v>22.572262773722628</v>
      </c>
      <c r="M11" s="168">
        <v>6909</v>
      </c>
      <c r="N11" s="169">
        <f t="shared" si="4"/>
        <v>22.240463544181555</v>
      </c>
      <c r="O11" s="170">
        <v>102677</v>
      </c>
      <c r="P11" s="171">
        <f t="shared" si="5"/>
        <v>20.770648363363453</v>
      </c>
      <c r="Q11" s="2"/>
    </row>
    <row r="12" spans="1:24" ht="16.5" customHeight="1" x14ac:dyDescent="0.4">
      <c r="A12" s="27"/>
      <c r="B12" s="177">
        <v>10</v>
      </c>
      <c r="C12" s="173" t="s">
        <v>50</v>
      </c>
      <c r="D12" s="174">
        <v>19</v>
      </c>
      <c r="E12" s="175" t="s">
        <v>51</v>
      </c>
      <c r="F12" s="50"/>
      <c r="G12" s="166">
        <v>5405</v>
      </c>
      <c r="H12" s="167">
        <f t="shared" si="1"/>
        <v>15.197098352358996</v>
      </c>
      <c r="I12" s="166">
        <v>4901</v>
      </c>
      <c r="J12" s="167">
        <f t="shared" si="2"/>
        <v>15.294117647058824</v>
      </c>
      <c r="K12" s="166">
        <v>5303</v>
      </c>
      <c r="L12" s="167">
        <f t="shared" si="3"/>
        <v>15.483211678832118</v>
      </c>
      <c r="M12" s="168">
        <v>4960</v>
      </c>
      <c r="N12" s="169">
        <f t="shared" si="4"/>
        <v>15.966521809109931</v>
      </c>
      <c r="O12" s="170">
        <v>64022</v>
      </c>
      <c r="P12" s="171">
        <f t="shared" si="5"/>
        <v>12.951083977124917</v>
      </c>
      <c r="Q12" s="2"/>
      <c r="R12" s="178"/>
    </row>
    <row r="13" spans="1:24" ht="16.5" customHeight="1" x14ac:dyDescent="0.4">
      <c r="A13" s="27"/>
      <c r="B13" s="177">
        <v>20</v>
      </c>
      <c r="C13" s="173" t="s">
        <v>50</v>
      </c>
      <c r="D13" s="177">
        <v>29</v>
      </c>
      <c r="E13" s="175" t="s">
        <v>51</v>
      </c>
      <c r="F13" s="50"/>
      <c r="G13" s="166">
        <v>2163</v>
      </c>
      <c r="H13" s="167">
        <f t="shared" si="1"/>
        <v>6.0816510150143399</v>
      </c>
      <c r="I13" s="166">
        <v>2009</v>
      </c>
      <c r="J13" s="167">
        <f t="shared" si="2"/>
        <v>6.2693087845217672</v>
      </c>
      <c r="K13" s="166">
        <v>2203</v>
      </c>
      <c r="L13" s="167">
        <f t="shared" si="3"/>
        <v>6.4321167883211681</v>
      </c>
      <c r="M13" s="168">
        <v>2102</v>
      </c>
      <c r="N13" s="169">
        <f t="shared" si="4"/>
        <v>6.7664574279736032</v>
      </c>
      <c r="O13" s="170">
        <v>23853</v>
      </c>
      <c r="P13" s="171">
        <f t="shared" si="5"/>
        <v>4.8252507904526665</v>
      </c>
      <c r="Q13" s="2"/>
    </row>
    <row r="14" spans="1:24" ht="16.5" customHeight="1" x14ac:dyDescent="0.4">
      <c r="A14" s="27"/>
      <c r="B14" s="177">
        <v>30</v>
      </c>
      <c r="C14" s="173" t="s">
        <v>50</v>
      </c>
      <c r="D14" s="177">
        <v>49</v>
      </c>
      <c r="E14" s="175" t="s">
        <v>51</v>
      </c>
      <c r="F14" s="50"/>
      <c r="G14" s="166">
        <v>1771</v>
      </c>
      <c r="H14" s="167">
        <f t="shared" si="1"/>
        <v>4.979474779283585</v>
      </c>
      <c r="I14" s="166">
        <v>1547</v>
      </c>
      <c r="J14" s="167">
        <f t="shared" si="2"/>
        <v>4.8275862068965516</v>
      </c>
      <c r="K14" s="166">
        <v>1740</v>
      </c>
      <c r="L14" s="167">
        <f t="shared" si="3"/>
        <v>5.0802919708029197</v>
      </c>
      <c r="M14" s="168">
        <v>1753</v>
      </c>
      <c r="N14" s="169">
        <f t="shared" si="4"/>
        <v>5.6430065990664735</v>
      </c>
      <c r="O14" s="170">
        <v>17779</v>
      </c>
      <c r="P14" s="171">
        <f t="shared" si="5"/>
        <v>3.5965343480257395</v>
      </c>
      <c r="Q14" s="2"/>
    </row>
    <row r="15" spans="1:24" ht="16.5" customHeight="1" x14ac:dyDescent="0.4">
      <c r="A15" s="27"/>
      <c r="B15" s="177">
        <v>50</v>
      </c>
      <c r="C15" s="173" t="s">
        <v>50</v>
      </c>
      <c r="D15" s="177">
        <v>99</v>
      </c>
      <c r="E15" s="175" t="s">
        <v>51</v>
      </c>
      <c r="F15" s="50"/>
      <c r="G15" s="166">
        <v>1314</v>
      </c>
      <c r="H15" s="167">
        <f t="shared" si="1"/>
        <v>3.6945397289546196</v>
      </c>
      <c r="I15" s="166">
        <v>1154</v>
      </c>
      <c r="J15" s="167">
        <f t="shared" si="2"/>
        <v>3.6011858324231554</v>
      </c>
      <c r="K15" s="166">
        <v>1333</v>
      </c>
      <c r="L15" s="167">
        <f t="shared" si="3"/>
        <v>3.8919708029197078</v>
      </c>
      <c r="M15" s="168">
        <v>1341</v>
      </c>
      <c r="N15" s="169">
        <f t="shared" si="4"/>
        <v>4.3167551907291166</v>
      </c>
      <c r="O15" s="170">
        <v>11772</v>
      </c>
      <c r="P15" s="171">
        <f t="shared" si="5"/>
        <v>2.3813714126193264</v>
      </c>
      <c r="Q15" s="2"/>
    </row>
    <row r="16" spans="1:24" ht="16.5" customHeight="1" x14ac:dyDescent="0.4">
      <c r="A16" s="27"/>
      <c r="B16" s="177">
        <v>100</v>
      </c>
      <c r="C16" s="173" t="s">
        <v>50</v>
      </c>
      <c r="D16" s="177">
        <v>299</v>
      </c>
      <c r="E16" s="175" t="s">
        <v>51</v>
      </c>
      <c r="F16" s="50"/>
      <c r="G16" s="166">
        <v>945</v>
      </c>
      <c r="H16" s="167">
        <f t="shared" si="1"/>
        <v>2.6570319968509248</v>
      </c>
      <c r="I16" s="166"/>
      <c r="J16" s="167"/>
      <c r="K16" s="166">
        <v>983</v>
      </c>
      <c r="L16" s="167">
        <f t="shared" si="3"/>
        <v>2.87007299270073</v>
      </c>
      <c r="M16" s="168">
        <f>677+265</f>
        <v>942</v>
      </c>
      <c r="N16" s="169">
        <f t="shared" si="4"/>
        <v>3.0323515210043457</v>
      </c>
      <c r="O16" s="170">
        <f>5619+1680</f>
        <v>7299</v>
      </c>
      <c r="P16" s="171">
        <f t="shared" si="5"/>
        <v>1.4765231006378241</v>
      </c>
      <c r="Q16" s="2"/>
    </row>
    <row r="17" spans="1:17" ht="16.5" customHeight="1" x14ac:dyDescent="0.4">
      <c r="A17" s="27"/>
      <c r="B17" s="177">
        <v>300</v>
      </c>
      <c r="C17" s="173" t="s">
        <v>50</v>
      </c>
      <c r="D17" s="177">
        <v>499</v>
      </c>
      <c r="E17" s="175" t="s">
        <v>51</v>
      </c>
      <c r="F17" s="50"/>
      <c r="G17" s="166">
        <v>178</v>
      </c>
      <c r="H17" s="167">
        <f t="shared" si="1"/>
        <v>0.50047798459202608</v>
      </c>
      <c r="I17" s="166">
        <v>1270</v>
      </c>
      <c r="J17" s="167">
        <f>I17/I$9*100</f>
        <v>3.9631767826493989</v>
      </c>
      <c r="K17" s="166">
        <v>216</v>
      </c>
      <c r="L17" s="167">
        <f t="shared" si="3"/>
        <v>0.63065693430656933</v>
      </c>
      <c r="M17" s="168">
        <v>222</v>
      </c>
      <c r="N17" s="169">
        <f t="shared" si="4"/>
        <v>0.71463061323032351</v>
      </c>
      <c r="O17" s="170">
        <v>1317</v>
      </c>
      <c r="P17" s="171">
        <f t="shared" si="5"/>
        <v>0.26641744397040884</v>
      </c>
      <c r="Q17" s="2"/>
    </row>
    <row r="18" spans="1:17" ht="16.5" customHeight="1" x14ac:dyDescent="0.4">
      <c r="A18" s="27"/>
      <c r="B18" s="806" t="s">
        <v>52</v>
      </c>
      <c r="C18" s="806"/>
      <c r="D18" s="806"/>
      <c r="E18" s="806"/>
      <c r="F18" s="50"/>
      <c r="G18" s="166">
        <v>257</v>
      </c>
      <c r="H18" s="167">
        <f t="shared" si="1"/>
        <v>0.72260023618062186</v>
      </c>
      <c r="I18" s="166"/>
      <c r="J18" s="167"/>
      <c r="K18" s="166">
        <v>290</v>
      </c>
      <c r="L18" s="167">
        <f t="shared" si="3"/>
        <v>0.84671532846715325</v>
      </c>
      <c r="M18" s="168">
        <v>229</v>
      </c>
      <c r="N18" s="169">
        <f t="shared" si="4"/>
        <v>0.73716401094479322</v>
      </c>
      <c r="O18" s="170">
        <v>1398</v>
      </c>
      <c r="P18" s="171">
        <f t="shared" si="5"/>
        <v>0.28280302708476202</v>
      </c>
      <c r="Q18" s="2"/>
    </row>
    <row r="19" spans="1:17" ht="16.5" customHeight="1" x14ac:dyDescent="0.4">
      <c r="A19" s="27"/>
      <c r="B19" s="179" t="s">
        <v>53</v>
      </c>
      <c r="C19" s="179"/>
      <c r="D19" s="179"/>
      <c r="E19" s="179"/>
      <c r="F19" s="50"/>
      <c r="G19" s="166">
        <v>260</v>
      </c>
      <c r="H19" s="167">
        <f t="shared" si="1"/>
        <v>0.73103525839284711</v>
      </c>
      <c r="I19" s="166">
        <v>299</v>
      </c>
      <c r="J19" s="167">
        <f>I19/I$9*100</f>
        <v>0.93306288032454354</v>
      </c>
      <c r="K19" s="166">
        <v>385</v>
      </c>
      <c r="L19" s="167">
        <f t="shared" si="3"/>
        <v>1.1240875912408759</v>
      </c>
      <c r="M19" s="168">
        <v>327</v>
      </c>
      <c r="N19" s="169">
        <f t="shared" si="4"/>
        <v>1.0526315789473684</v>
      </c>
      <c r="O19" s="170">
        <v>2650</v>
      </c>
      <c r="P19" s="171">
        <f t="shared" si="5"/>
        <v>0.53607154633377629</v>
      </c>
      <c r="Q19" s="2"/>
    </row>
    <row r="20" spans="1:17" ht="6.75" customHeight="1" thickBot="1" x14ac:dyDescent="0.45">
      <c r="A20" s="36"/>
      <c r="B20" s="36"/>
      <c r="C20" s="36"/>
      <c r="D20" s="36"/>
      <c r="E20" s="36"/>
      <c r="F20" s="37"/>
      <c r="G20" s="38"/>
      <c r="H20" s="39"/>
      <c r="I20" s="41"/>
      <c r="J20" s="180"/>
      <c r="K20" s="41"/>
      <c r="L20" s="180"/>
      <c r="M20" s="181"/>
      <c r="N20" s="182"/>
      <c r="O20" s="36"/>
      <c r="P20" s="41"/>
      <c r="Q20" s="2"/>
    </row>
    <row r="21" spans="1:17" ht="2.1" customHeight="1" x14ac:dyDescent="0.4">
      <c r="A21" s="2"/>
      <c r="B21" s="2"/>
      <c r="C21" s="2"/>
      <c r="D21" s="2"/>
      <c r="E21" s="2"/>
      <c r="F21" s="2"/>
      <c r="G21" s="2"/>
      <c r="H21" s="2"/>
      <c r="I21" s="2"/>
      <c r="J21" s="2"/>
      <c r="K21" s="2"/>
      <c r="L21" s="2"/>
      <c r="M21" s="2"/>
      <c r="N21" s="2"/>
      <c r="O21" s="2"/>
      <c r="P21" s="2"/>
      <c r="Q21" s="2"/>
    </row>
    <row r="22" spans="1:17" x14ac:dyDescent="0.4">
      <c r="A22" s="110"/>
      <c r="B22" s="97" t="s">
        <v>54</v>
      </c>
      <c r="C22" s="2"/>
      <c r="D22" s="2"/>
      <c r="E22" s="2"/>
      <c r="F22" s="110"/>
      <c r="G22" s="2"/>
      <c r="H22" s="2"/>
      <c r="I22" s="110"/>
      <c r="J22" s="2"/>
      <c r="K22" s="183"/>
      <c r="L22" s="184"/>
      <c r="M22" s="183"/>
      <c r="N22" s="184"/>
      <c r="O22" s="185"/>
      <c r="P22" s="186"/>
      <c r="Q22" s="2"/>
    </row>
    <row r="23" spans="1:17" x14ac:dyDescent="0.4">
      <c r="A23" s="110"/>
      <c r="B23" s="110" t="s">
        <v>55</v>
      </c>
      <c r="C23" s="2"/>
      <c r="D23" s="2"/>
      <c r="E23" s="2"/>
      <c r="F23" s="110"/>
      <c r="G23" s="2"/>
      <c r="H23" s="2"/>
      <c r="I23" s="110"/>
      <c r="J23" s="2"/>
      <c r="K23" s="183"/>
      <c r="L23" s="184"/>
      <c r="M23" s="183"/>
      <c r="N23" s="184"/>
      <c r="O23" s="185"/>
      <c r="P23" s="186"/>
      <c r="Q23" s="2"/>
    </row>
    <row r="24" spans="1:17" ht="13.5" customHeight="1" x14ac:dyDescent="0.4">
      <c r="A24" s="110"/>
      <c r="B24" s="110"/>
      <c r="C24" s="2"/>
      <c r="D24" s="2"/>
      <c r="E24" s="2"/>
      <c r="F24" s="110"/>
      <c r="G24" s="2"/>
      <c r="H24" s="2"/>
      <c r="I24" s="807" t="s">
        <v>56</v>
      </c>
      <c r="J24" s="807"/>
      <c r="K24" s="807"/>
      <c r="L24" s="807"/>
      <c r="M24" s="807"/>
      <c r="N24" s="807"/>
      <c r="O24" s="807"/>
      <c r="P24" s="807"/>
      <c r="Q24" s="2"/>
    </row>
    <row r="25" spans="1:17" ht="21" customHeight="1" x14ac:dyDescent="0.4">
      <c r="A25" s="110"/>
      <c r="B25" s="110"/>
      <c r="C25" s="110"/>
      <c r="D25" s="110"/>
      <c r="E25" s="110"/>
      <c r="F25" s="110"/>
      <c r="G25" s="2"/>
      <c r="H25" s="2"/>
      <c r="I25" s="183"/>
      <c r="J25" s="184"/>
      <c r="K25" s="183"/>
      <c r="L25" s="184"/>
      <c r="M25" s="183"/>
      <c r="N25" s="184"/>
      <c r="O25" s="185"/>
      <c r="P25" s="185"/>
      <c r="Q25" s="2"/>
    </row>
    <row r="26" spans="1:17" ht="15" customHeight="1" x14ac:dyDescent="0.4">
      <c r="A26" s="6"/>
      <c r="B26" s="7" t="s">
        <v>40</v>
      </c>
      <c r="C26" s="115"/>
      <c r="D26" s="115"/>
      <c r="E26" s="115"/>
      <c r="F26" s="2"/>
      <c r="G26" s="2"/>
      <c r="H26" s="2"/>
      <c r="I26" s="2"/>
      <c r="J26" s="2"/>
      <c r="K26" s="2"/>
      <c r="L26" s="2"/>
      <c r="M26" s="2"/>
      <c r="N26" s="2"/>
      <c r="O26" s="2"/>
      <c r="P26" s="2"/>
      <c r="Q26" s="2"/>
    </row>
    <row r="27" spans="1:17" s="118" customFormat="1" ht="9.75" customHeight="1" x14ac:dyDescent="0.4">
      <c r="A27" s="10"/>
      <c r="B27" s="11"/>
      <c r="C27" s="12"/>
      <c r="D27" s="10"/>
      <c r="E27" s="10"/>
      <c r="F27" s="10"/>
      <c r="G27" s="13"/>
      <c r="H27" s="13"/>
      <c r="I27" s="13"/>
      <c r="J27" s="10"/>
      <c r="K27" s="10"/>
      <c r="L27" s="10"/>
      <c r="M27" s="10"/>
      <c r="N27" s="10"/>
      <c r="O27" s="10"/>
      <c r="P27" s="16" t="s">
        <v>45</v>
      </c>
      <c r="Q27" s="10"/>
    </row>
    <row r="28" spans="1:17" s="118" customFormat="1" ht="2.1" customHeight="1" thickBot="1" x14ac:dyDescent="0.45">
      <c r="A28" s="10"/>
      <c r="B28" s="11"/>
      <c r="C28" s="12"/>
      <c r="D28" s="10"/>
      <c r="E28" s="10"/>
      <c r="F28" s="10"/>
      <c r="G28" s="13"/>
      <c r="H28" s="13"/>
      <c r="I28" s="13"/>
      <c r="J28" s="10"/>
      <c r="K28" s="10"/>
      <c r="L28" s="10"/>
      <c r="M28" s="10"/>
      <c r="N28" s="10"/>
      <c r="O28" s="10"/>
      <c r="P28" s="16"/>
      <c r="Q28" s="10"/>
    </row>
    <row r="29" spans="1:17" ht="18" customHeight="1" x14ac:dyDescent="0.4">
      <c r="A29" s="17"/>
      <c r="B29" s="808" t="s">
        <v>46</v>
      </c>
      <c r="C29" s="808"/>
      <c r="D29" s="808"/>
      <c r="E29" s="808"/>
      <c r="F29" s="19"/>
      <c r="G29" s="793" t="s">
        <v>57</v>
      </c>
      <c r="H29" s="794"/>
      <c r="I29" s="793">
        <v>24</v>
      </c>
      <c r="J29" s="794"/>
      <c r="K29" s="793">
        <v>26</v>
      </c>
      <c r="L29" s="794"/>
      <c r="M29" s="809">
        <v>28</v>
      </c>
      <c r="N29" s="810"/>
      <c r="O29" s="792" t="s">
        <v>48</v>
      </c>
      <c r="P29" s="792"/>
      <c r="Q29" s="2"/>
    </row>
    <row r="30" spans="1:17" ht="18" customHeight="1" x14ac:dyDescent="0.4">
      <c r="A30" s="156"/>
      <c r="B30" s="803" t="s">
        <v>6</v>
      </c>
      <c r="C30" s="803"/>
      <c r="D30" s="803"/>
      <c r="E30" s="803"/>
      <c r="F30" s="133"/>
      <c r="G30" s="157"/>
      <c r="H30" s="158" t="s">
        <v>7</v>
      </c>
      <c r="I30" s="157"/>
      <c r="J30" s="158" t="s">
        <v>7</v>
      </c>
      <c r="K30" s="187"/>
      <c r="L30" s="158" t="s">
        <v>7</v>
      </c>
      <c r="M30" s="159"/>
      <c r="N30" s="160" t="s">
        <v>7</v>
      </c>
      <c r="O30" s="161"/>
      <c r="P30" s="162" t="s">
        <v>7</v>
      </c>
      <c r="Q30" s="2"/>
    </row>
    <row r="31" spans="1:17" ht="6.75" customHeight="1" x14ac:dyDescent="0.4">
      <c r="A31" s="163"/>
      <c r="B31" s="163"/>
      <c r="C31" s="163"/>
      <c r="D31" s="163"/>
      <c r="E31" s="163"/>
      <c r="F31" s="164"/>
      <c r="G31" s="162"/>
      <c r="H31" s="158"/>
      <c r="I31" s="162"/>
      <c r="J31" s="158"/>
      <c r="K31" s="162"/>
      <c r="L31" s="158"/>
      <c r="M31" s="165"/>
      <c r="N31" s="160"/>
      <c r="O31" s="163"/>
      <c r="P31" s="162"/>
      <c r="Q31" s="2"/>
    </row>
    <row r="32" spans="1:17" ht="16.5" customHeight="1" x14ac:dyDescent="0.4">
      <c r="A32" s="804" t="s">
        <v>49</v>
      </c>
      <c r="B32" s="804"/>
      <c r="C32" s="804"/>
      <c r="D32" s="804"/>
      <c r="E32" s="804"/>
      <c r="F32" s="805"/>
      <c r="G32" s="166">
        <f t="shared" ref="G32:P32" si="6">SUM(G33:G41)</f>
        <v>985865</v>
      </c>
      <c r="H32" s="167">
        <f t="shared" si="6"/>
        <v>117.64863826323968</v>
      </c>
      <c r="I32" s="166">
        <f t="shared" si="6"/>
        <v>837974</v>
      </c>
      <c r="J32" s="167">
        <f t="shared" si="6"/>
        <v>80.718552261104691</v>
      </c>
      <c r="K32" s="166">
        <f t="shared" si="6"/>
        <v>1038143</v>
      </c>
      <c r="L32" s="167">
        <f t="shared" si="6"/>
        <v>100</v>
      </c>
      <c r="M32" s="168">
        <f t="shared" si="6"/>
        <v>942339</v>
      </c>
      <c r="N32" s="169">
        <f t="shared" si="6"/>
        <v>100</v>
      </c>
      <c r="O32" s="170">
        <f t="shared" si="6"/>
        <v>7550364</v>
      </c>
      <c r="P32" s="171">
        <f t="shared" si="6"/>
        <v>100</v>
      </c>
      <c r="Q32" s="2"/>
    </row>
    <row r="33" spans="1:23" ht="16.5" customHeight="1" x14ac:dyDescent="0.4">
      <c r="A33" s="27"/>
      <c r="B33" s="177">
        <v>1</v>
      </c>
      <c r="C33" s="173" t="s">
        <v>50</v>
      </c>
      <c r="D33" s="177">
        <v>4</v>
      </c>
      <c r="E33" s="175" t="s">
        <v>51</v>
      </c>
      <c r="F33" s="50"/>
      <c r="G33" s="166">
        <v>36256</v>
      </c>
      <c r="H33" s="167">
        <f t="shared" ref="H33:H41" si="7">G33/$I$32*100</f>
        <v>4.3266258857673385</v>
      </c>
      <c r="I33" s="166">
        <v>32243</v>
      </c>
      <c r="J33" s="167">
        <f t="shared" ref="J33:J38" si="8">I33/$K$32*100</f>
        <v>3.1058341673545939</v>
      </c>
      <c r="K33" s="166">
        <v>33504</v>
      </c>
      <c r="L33" s="167">
        <f t="shared" ref="L33:L41" si="9">K33/K$32*100</f>
        <v>3.2273010558275685</v>
      </c>
      <c r="M33" s="168">
        <v>29010</v>
      </c>
      <c r="N33" s="169">
        <f t="shared" ref="N33:N41" si="10">M33/M$32*100</f>
        <v>3.0785099629751076</v>
      </c>
      <c r="O33" s="170">
        <v>581263</v>
      </c>
      <c r="P33" s="171">
        <f t="shared" ref="P33:P41" si="11">O33/O$32*100</f>
        <v>7.6984765237808412</v>
      </c>
      <c r="Q33" s="2"/>
    </row>
    <row r="34" spans="1:23" ht="16.5" customHeight="1" x14ac:dyDescent="0.4">
      <c r="A34" s="27"/>
      <c r="B34" s="177">
        <v>5</v>
      </c>
      <c r="C34" s="173" t="s">
        <v>50</v>
      </c>
      <c r="D34" s="177">
        <v>9</v>
      </c>
      <c r="E34" s="175" t="s">
        <v>51</v>
      </c>
      <c r="F34" s="50"/>
      <c r="G34" s="166">
        <v>54316</v>
      </c>
      <c r="H34" s="167">
        <f t="shared" si="7"/>
        <v>6.4818240184062983</v>
      </c>
      <c r="I34" s="166">
        <v>49147</v>
      </c>
      <c r="J34" s="167">
        <f t="shared" si="8"/>
        <v>4.7341262234586177</v>
      </c>
      <c r="K34" s="166">
        <v>50980</v>
      </c>
      <c r="L34" s="167">
        <f t="shared" si="9"/>
        <v>4.9106914943317062</v>
      </c>
      <c r="M34" s="168">
        <v>45622</v>
      </c>
      <c r="N34" s="169">
        <f t="shared" si="10"/>
        <v>4.8413575157135593</v>
      </c>
      <c r="O34" s="170">
        <v>673120</v>
      </c>
      <c r="P34" s="171">
        <f t="shared" si="11"/>
        <v>8.9150668762459659</v>
      </c>
      <c r="Q34" s="2"/>
    </row>
    <row r="35" spans="1:23" ht="16.5" customHeight="1" x14ac:dyDescent="0.4">
      <c r="A35" s="27"/>
      <c r="B35" s="177">
        <v>10</v>
      </c>
      <c r="C35" s="173" t="s">
        <v>50</v>
      </c>
      <c r="D35" s="177">
        <v>19</v>
      </c>
      <c r="E35" s="175" t="s">
        <v>51</v>
      </c>
      <c r="F35" s="50"/>
      <c r="G35" s="166">
        <v>72795</v>
      </c>
      <c r="H35" s="167">
        <f t="shared" si="7"/>
        <v>8.6870237024060408</v>
      </c>
      <c r="I35" s="166">
        <v>65881</v>
      </c>
      <c r="J35" s="167">
        <f t="shared" si="8"/>
        <v>6.34604288619198</v>
      </c>
      <c r="K35" s="166">
        <v>71523</v>
      </c>
      <c r="L35" s="167">
        <f t="shared" si="9"/>
        <v>6.8895132944112705</v>
      </c>
      <c r="M35" s="168">
        <v>67207</v>
      </c>
      <c r="N35" s="169">
        <f t="shared" si="10"/>
        <v>7.1319344736872816</v>
      </c>
      <c r="O35" s="170">
        <v>864953</v>
      </c>
      <c r="P35" s="171">
        <f t="shared" si="11"/>
        <v>11.455778820729702</v>
      </c>
      <c r="Q35" s="2"/>
    </row>
    <row r="36" spans="1:23" ht="16.5" customHeight="1" x14ac:dyDescent="0.4">
      <c r="A36" s="27"/>
      <c r="B36" s="177">
        <v>20</v>
      </c>
      <c r="C36" s="173" t="s">
        <v>50</v>
      </c>
      <c r="D36" s="177">
        <v>29</v>
      </c>
      <c r="E36" s="175" t="s">
        <v>51</v>
      </c>
      <c r="F36" s="50"/>
      <c r="G36" s="166">
        <v>51839</v>
      </c>
      <c r="H36" s="167">
        <f t="shared" si="7"/>
        <v>6.1862301216982862</v>
      </c>
      <c r="I36" s="166">
        <v>47931</v>
      </c>
      <c r="J36" s="167">
        <f t="shared" si="8"/>
        <v>4.6169939979367003</v>
      </c>
      <c r="K36" s="166">
        <v>52603</v>
      </c>
      <c r="L36" s="167">
        <f t="shared" si="9"/>
        <v>5.0670283380998571</v>
      </c>
      <c r="M36" s="168">
        <v>50352</v>
      </c>
      <c r="N36" s="169">
        <f t="shared" si="10"/>
        <v>5.34330002260333</v>
      </c>
      <c r="O36" s="170">
        <v>567623</v>
      </c>
      <c r="P36" s="171">
        <f t="shared" si="11"/>
        <v>7.517822981779422</v>
      </c>
      <c r="Q36" s="2"/>
    </row>
    <row r="37" spans="1:23" ht="16.5" customHeight="1" x14ac:dyDescent="0.4">
      <c r="A37" s="27"/>
      <c r="B37" s="177">
        <v>30</v>
      </c>
      <c r="C37" s="173" t="s">
        <v>50</v>
      </c>
      <c r="D37" s="177">
        <v>49</v>
      </c>
      <c r="E37" s="175" t="s">
        <v>51</v>
      </c>
      <c r="F37" s="50"/>
      <c r="G37" s="166">
        <v>66669</v>
      </c>
      <c r="H37" s="167">
        <f t="shared" si="7"/>
        <v>7.955974767713557</v>
      </c>
      <c r="I37" s="166">
        <v>58186</v>
      </c>
      <c r="J37" s="167">
        <f t="shared" si="8"/>
        <v>5.6048155215610951</v>
      </c>
      <c r="K37" s="166">
        <v>65956</v>
      </c>
      <c r="L37" s="167">
        <f t="shared" si="9"/>
        <v>6.3532673244437428</v>
      </c>
      <c r="M37" s="168">
        <v>66426</v>
      </c>
      <c r="N37" s="169">
        <f t="shared" si="10"/>
        <v>7.0490555946426916</v>
      </c>
      <c r="O37" s="170">
        <v>669963</v>
      </c>
      <c r="P37" s="171">
        <f t="shared" si="11"/>
        <v>8.8732543225730574</v>
      </c>
      <c r="Q37" s="2"/>
    </row>
    <row r="38" spans="1:23" ht="16.5" customHeight="1" x14ac:dyDescent="0.4">
      <c r="A38" s="27"/>
      <c r="B38" s="177">
        <v>50</v>
      </c>
      <c r="C38" s="173" t="s">
        <v>50</v>
      </c>
      <c r="D38" s="177">
        <v>99</v>
      </c>
      <c r="E38" s="175" t="s">
        <v>51</v>
      </c>
      <c r="F38" s="50"/>
      <c r="G38" s="166">
        <v>91018</v>
      </c>
      <c r="H38" s="167">
        <f t="shared" si="7"/>
        <v>10.86167351254335</v>
      </c>
      <c r="I38" s="166">
        <v>80125</v>
      </c>
      <c r="J38" s="167">
        <f t="shared" si="8"/>
        <v>7.7181081989668092</v>
      </c>
      <c r="K38" s="166">
        <v>92548</v>
      </c>
      <c r="L38" s="167">
        <f t="shared" si="9"/>
        <v>8.914764150988832</v>
      </c>
      <c r="M38" s="168">
        <v>92782</v>
      </c>
      <c r="N38" s="169">
        <f t="shared" si="10"/>
        <v>9.8459259353587196</v>
      </c>
      <c r="O38" s="170">
        <v>809165</v>
      </c>
      <c r="P38" s="171">
        <f t="shared" si="11"/>
        <v>10.716900536186071</v>
      </c>
      <c r="Q38" s="2"/>
    </row>
    <row r="39" spans="1:23" ht="16.5" customHeight="1" x14ac:dyDescent="0.4">
      <c r="A39" s="27"/>
      <c r="B39" s="177">
        <v>100</v>
      </c>
      <c r="C39" s="173" t="s">
        <v>50</v>
      </c>
      <c r="D39" s="177">
        <v>299</v>
      </c>
      <c r="E39" s="175" t="s">
        <v>51</v>
      </c>
      <c r="F39" s="50"/>
      <c r="G39" s="166">
        <v>156739</v>
      </c>
      <c r="H39" s="167">
        <f t="shared" si="7"/>
        <v>18.704518278610077</v>
      </c>
      <c r="I39" s="166"/>
      <c r="J39" s="167"/>
      <c r="K39" s="166">
        <v>164033</v>
      </c>
      <c r="L39" s="167">
        <f t="shared" si="9"/>
        <v>15.800617063352544</v>
      </c>
      <c r="M39" s="168">
        <f>93796+63908</f>
        <v>157704</v>
      </c>
      <c r="N39" s="169">
        <f t="shared" si="10"/>
        <v>16.735378669459717</v>
      </c>
      <c r="O39" s="170">
        <f>772636+405690</f>
        <v>1178326</v>
      </c>
      <c r="P39" s="171">
        <f t="shared" si="11"/>
        <v>15.606214481844848</v>
      </c>
      <c r="Q39" s="2"/>
    </row>
    <row r="40" spans="1:23" ht="16.5" customHeight="1" x14ac:dyDescent="0.4">
      <c r="A40" s="27"/>
      <c r="B40" s="177">
        <v>300</v>
      </c>
      <c r="C40" s="173" t="s">
        <v>50</v>
      </c>
      <c r="D40" s="177">
        <v>499</v>
      </c>
      <c r="E40" s="175" t="s">
        <v>51</v>
      </c>
      <c r="F40" s="50"/>
      <c r="G40" s="166">
        <v>68341</v>
      </c>
      <c r="H40" s="167">
        <f t="shared" si="7"/>
        <v>8.1555036313775844</v>
      </c>
      <c r="I40" s="166">
        <v>504461</v>
      </c>
      <c r="J40" s="167">
        <f>I40/$K$32*100</f>
        <v>48.592631265634893</v>
      </c>
      <c r="K40" s="166">
        <v>82000</v>
      </c>
      <c r="L40" s="167">
        <f t="shared" si="9"/>
        <v>7.8987191552608849</v>
      </c>
      <c r="M40" s="168">
        <v>84471</v>
      </c>
      <c r="N40" s="169">
        <f t="shared" si="10"/>
        <v>8.9639715643733311</v>
      </c>
      <c r="O40" s="170">
        <v>502389</v>
      </c>
      <c r="P40" s="171">
        <f t="shared" si="11"/>
        <v>6.6538381460814335</v>
      </c>
      <c r="Q40" s="2"/>
    </row>
    <row r="41" spans="1:23" ht="16.5" customHeight="1" x14ac:dyDescent="0.4">
      <c r="A41" s="27"/>
      <c r="B41" s="806" t="s">
        <v>52</v>
      </c>
      <c r="C41" s="806"/>
      <c r="D41" s="806"/>
      <c r="E41" s="806"/>
      <c r="F41" s="50"/>
      <c r="G41" s="166">
        <v>387892</v>
      </c>
      <c r="H41" s="167">
        <f t="shared" si="7"/>
        <v>46.289264344717139</v>
      </c>
      <c r="I41" s="166"/>
      <c r="J41" s="167"/>
      <c r="K41" s="166">
        <v>424996</v>
      </c>
      <c r="L41" s="167">
        <f t="shared" si="9"/>
        <v>40.938098123283595</v>
      </c>
      <c r="M41" s="168">
        <v>348765</v>
      </c>
      <c r="N41" s="169">
        <f t="shared" si="10"/>
        <v>37.010566261186263</v>
      </c>
      <c r="O41" s="170">
        <v>1703562</v>
      </c>
      <c r="P41" s="171">
        <f t="shared" si="11"/>
        <v>22.562647310778658</v>
      </c>
      <c r="Q41" s="2"/>
    </row>
    <row r="42" spans="1:23" ht="6.75" customHeight="1" thickBot="1" x14ac:dyDescent="0.45">
      <c r="A42" s="36"/>
      <c r="B42" s="36"/>
      <c r="C42" s="36"/>
      <c r="D42" s="36"/>
      <c r="E42" s="36"/>
      <c r="F42" s="37"/>
      <c r="G42" s="41"/>
      <c r="H42" s="188"/>
      <c r="I42" s="41"/>
      <c r="J42" s="180"/>
      <c r="K42" s="41"/>
      <c r="L42" s="180"/>
      <c r="M42" s="181"/>
      <c r="N42" s="182"/>
      <c r="O42" s="36"/>
      <c r="P42" s="41"/>
      <c r="Q42" s="2"/>
    </row>
    <row r="43" spans="1:23" ht="2.1" customHeight="1" x14ac:dyDescent="0.4">
      <c r="A43" s="2"/>
      <c r="B43" s="2"/>
      <c r="C43" s="2"/>
      <c r="D43" s="2"/>
      <c r="E43" s="2"/>
      <c r="F43" s="2"/>
      <c r="G43" s="2"/>
      <c r="H43" s="2"/>
      <c r="I43" s="2"/>
      <c r="J43" s="2"/>
      <c r="K43" s="2"/>
      <c r="L43" s="2"/>
      <c r="M43" s="2"/>
      <c r="N43" s="2"/>
      <c r="O43" s="62"/>
      <c r="P43" s="62"/>
      <c r="Q43" s="2"/>
    </row>
    <row r="44" spans="1:23" x14ac:dyDescent="0.4">
      <c r="A44" s="110"/>
      <c r="B44" s="97" t="s">
        <v>58</v>
      </c>
      <c r="C44" s="2"/>
      <c r="D44" s="2"/>
      <c r="E44" s="2"/>
      <c r="F44" s="110"/>
      <c r="G44" s="2"/>
      <c r="H44" s="2"/>
      <c r="I44" s="110"/>
      <c r="J44" s="2"/>
      <c r="K44" s="183"/>
      <c r="L44" s="184"/>
      <c r="M44" s="183"/>
      <c r="N44" s="184"/>
      <c r="O44" s="189"/>
      <c r="P44" s="190"/>
      <c r="Q44" s="2"/>
    </row>
    <row r="45" spans="1:23" x14ac:dyDescent="0.4">
      <c r="A45" s="110"/>
      <c r="B45" s="110" t="s">
        <v>55</v>
      </c>
      <c r="C45" s="2"/>
      <c r="D45" s="2"/>
      <c r="E45" s="2"/>
      <c r="F45" s="110"/>
      <c r="G45" s="2"/>
      <c r="H45" s="2"/>
      <c r="I45" s="110"/>
      <c r="J45" s="2"/>
      <c r="K45" s="183"/>
      <c r="L45" s="184"/>
      <c r="M45" s="183"/>
      <c r="N45" s="184"/>
      <c r="O45" s="185"/>
      <c r="P45" s="186"/>
      <c r="Q45" s="2"/>
    </row>
    <row r="46" spans="1:23" ht="13.5" customHeight="1" x14ac:dyDescent="0.4">
      <c r="A46" s="2"/>
      <c r="B46" s="2"/>
      <c r="C46" s="2"/>
      <c r="D46" s="2"/>
      <c r="E46" s="2"/>
      <c r="F46" s="2"/>
      <c r="G46" s="2"/>
      <c r="H46" s="2"/>
      <c r="I46" s="807" t="s">
        <v>59</v>
      </c>
      <c r="J46" s="807"/>
      <c r="K46" s="807"/>
      <c r="L46" s="807"/>
      <c r="M46" s="807"/>
      <c r="N46" s="807"/>
      <c r="O46" s="807"/>
      <c r="P46" s="807"/>
      <c r="Q46" s="191"/>
      <c r="R46" s="191"/>
      <c r="S46" s="191"/>
      <c r="T46" s="191"/>
      <c r="U46" s="191"/>
      <c r="V46" s="191"/>
      <c r="W46" s="191"/>
    </row>
    <row r="47" spans="1:23" x14ac:dyDescent="0.4">
      <c r="A47" s="2"/>
      <c r="B47" s="2"/>
      <c r="C47" s="2"/>
      <c r="D47" s="2"/>
      <c r="E47" s="2"/>
      <c r="F47" s="2"/>
      <c r="G47" s="2"/>
      <c r="H47" s="2"/>
      <c r="I47" s="2"/>
      <c r="J47" s="2"/>
      <c r="K47" s="4"/>
      <c r="L47" s="4"/>
      <c r="M47" s="4"/>
      <c r="N47" s="4"/>
      <c r="O47" s="2"/>
      <c r="P47" s="2"/>
      <c r="Q47" s="2"/>
    </row>
    <row r="48" spans="1:23" x14ac:dyDescent="0.4">
      <c r="A48" s="2"/>
      <c r="B48" s="2"/>
      <c r="C48" s="2"/>
      <c r="D48" s="2"/>
      <c r="E48" s="2"/>
      <c r="F48" s="2"/>
      <c r="G48" s="2"/>
      <c r="H48" s="2"/>
      <c r="I48" s="2"/>
      <c r="J48" s="2"/>
      <c r="K48" s="4"/>
      <c r="L48" s="4"/>
      <c r="M48" s="4"/>
      <c r="N48" s="4"/>
      <c r="O48" s="2"/>
      <c r="P48" s="2"/>
      <c r="Q48" s="2"/>
    </row>
    <row r="49" spans="1:17" x14ac:dyDescent="0.4">
      <c r="A49" s="2"/>
      <c r="B49" s="2"/>
      <c r="C49" s="2"/>
      <c r="D49" s="2"/>
      <c r="E49" s="2"/>
      <c r="F49" s="2"/>
      <c r="G49" s="2"/>
      <c r="H49" s="2"/>
      <c r="I49" s="2"/>
      <c r="J49" s="2"/>
      <c r="K49" s="4"/>
      <c r="L49" s="4"/>
      <c r="M49" s="4"/>
      <c r="N49" s="4"/>
      <c r="O49" s="2"/>
      <c r="P49" s="2"/>
      <c r="Q49" s="2"/>
    </row>
    <row r="50" spans="1:17" x14ac:dyDescent="0.4">
      <c r="A50" s="2"/>
      <c r="B50" s="2"/>
      <c r="C50" s="2"/>
      <c r="D50" s="2"/>
      <c r="E50" s="2"/>
      <c r="F50" s="2"/>
      <c r="G50" s="2"/>
      <c r="H50" s="2"/>
      <c r="I50" s="2"/>
      <c r="J50" s="2"/>
      <c r="K50" s="4"/>
      <c r="L50" s="4"/>
      <c r="M50" s="4"/>
      <c r="N50" s="4"/>
      <c r="O50" s="2"/>
      <c r="P50" s="2"/>
      <c r="Q50" s="2"/>
    </row>
  </sheetData>
  <mergeCells count="20">
    <mergeCell ref="O6:P6"/>
    <mergeCell ref="B6:E6"/>
    <mergeCell ref="G6:H6"/>
    <mergeCell ref="I6:J6"/>
    <mergeCell ref="K6:L6"/>
    <mergeCell ref="M6:N6"/>
    <mergeCell ref="B30:E30"/>
    <mergeCell ref="A32:F32"/>
    <mergeCell ref="B41:E41"/>
    <mergeCell ref="I46:P46"/>
    <mergeCell ref="B7:E7"/>
    <mergeCell ref="A9:F9"/>
    <mergeCell ref="B18:E18"/>
    <mergeCell ref="I24:P24"/>
    <mergeCell ref="B29:E29"/>
    <mergeCell ref="G29:H29"/>
    <mergeCell ref="I29:J29"/>
    <mergeCell ref="K29:L29"/>
    <mergeCell ref="M29:N29"/>
    <mergeCell ref="O29:P29"/>
  </mergeCells>
  <phoneticPr fontId="23"/>
  <pageMargins left="0.62992125984251968" right="0.59055118110236227" top="0.47244094488188981" bottom="0.39370078740157483" header="0.51181102362204722" footer="0.51181102362204722"/>
  <pageSetup paperSize="9" scale="9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R55"/>
  <sheetViews>
    <sheetView showGridLines="0" zoomScaleNormal="100" zoomScaleSheetLayoutView="100" workbookViewId="0">
      <selection activeCell="Q11" sqref="Q11"/>
    </sheetView>
  </sheetViews>
  <sheetFormatPr defaultColWidth="6.125" defaultRowHeight="10.5" x14ac:dyDescent="0.4"/>
  <cols>
    <col min="1" max="1" width="0.875" style="195" customWidth="1"/>
    <col min="2" max="2" width="14.125" style="195" customWidth="1"/>
    <col min="3" max="3" width="0.875" style="195" customWidth="1"/>
    <col min="4" max="12" width="7.25" style="195" customWidth="1"/>
    <col min="13" max="13" width="6.875" style="195" customWidth="1"/>
    <col min="14" max="30" width="6.125" style="195" customWidth="1"/>
    <col min="31" max="31" width="7" style="195" customWidth="1"/>
    <col min="32" max="16384" width="6.125" style="195"/>
  </cols>
  <sheetData>
    <row r="1" spans="1:13" ht="23.25" customHeight="1" x14ac:dyDescent="0.4">
      <c r="A1" s="193" t="s">
        <v>60</v>
      </c>
      <c r="B1" s="194"/>
      <c r="C1" s="194"/>
      <c r="D1" s="62"/>
      <c r="E1" s="62"/>
      <c r="F1" s="62"/>
      <c r="G1" s="62"/>
      <c r="H1" s="62"/>
      <c r="I1" s="62"/>
      <c r="J1" s="62"/>
      <c r="K1" s="62"/>
      <c r="L1" s="62"/>
      <c r="M1" s="62"/>
    </row>
    <row r="2" spans="1:13" x14ac:dyDescent="0.4">
      <c r="A2" s="62"/>
      <c r="B2" s="196"/>
      <c r="C2" s="62"/>
      <c r="D2" s="62"/>
      <c r="E2" s="62"/>
      <c r="F2" s="62"/>
      <c r="G2" s="62"/>
      <c r="H2" s="62"/>
      <c r="I2" s="62"/>
      <c r="J2" s="62"/>
      <c r="K2" s="62"/>
      <c r="L2" s="62"/>
      <c r="M2" s="62"/>
    </row>
    <row r="3" spans="1:13" s="200" customFormat="1" ht="9.75" customHeight="1" x14ac:dyDescent="0.4">
      <c r="A3" s="27"/>
      <c r="B3" s="27"/>
      <c r="C3" s="27"/>
      <c r="D3" s="197"/>
      <c r="E3" s="198"/>
      <c r="F3" s="27"/>
      <c r="G3" s="27"/>
      <c r="H3" s="27"/>
      <c r="I3" s="27"/>
      <c r="J3" s="27"/>
      <c r="K3" s="117"/>
      <c r="L3" s="177" t="s">
        <v>61</v>
      </c>
      <c r="M3" s="199"/>
    </row>
    <row r="4" spans="1:13" s="200" customFormat="1" ht="2.1" customHeight="1" thickBot="1" x14ac:dyDescent="0.45">
      <c r="A4" s="27"/>
      <c r="B4" s="27"/>
      <c r="C4" s="27"/>
      <c r="D4" s="197"/>
      <c r="E4" s="198"/>
      <c r="F4" s="27"/>
      <c r="G4" s="27"/>
      <c r="H4" s="27"/>
      <c r="I4" s="27"/>
      <c r="J4" s="27"/>
      <c r="K4" s="117"/>
      <c r="L4" s="177"/>
      <c r="M4" s="199"/>
    </row>
    <row r="5" spans="1:13" ht="14.1" customHeight="1" x14ac:dyDescent="0.4">
      <c r="A5" s="111"/>
      <c r="B5" s="792" t="s">
        <v>62</v>
      </c>
      <c r="C5" s="111"/>
      <c r="D5" s="820" t="s">
        <v>63</v>
      </c>
      <c r="E5" s="820"/>
      <c r="F5" s="821"/>
      <c r="G5" s="813" t="s">
        <v>64</v>
      </c>
      <c r="H5" s="814"/>
      <c r="I5" s="814"/>
      <c r="J5" s="814"/>
      <c r="K5" s="814"/>
      <c r="L5" s="814"/>
      <c r="M5" s="62"/>
    </row>
    <row r="6" spans="1:13" ht="14.1" customHeight="1" x14ac:dyDescent="0.4">
      <c r="A6" s="27"/>
      <c r="B6" s="804"/>
      <c r="C6" s="27"/>
      <c r="D6" s="816" t="s">
        <v>65</v>
      </c>
      <c r="E6" s="816" t="s">
        <v>66</v>
      </c>
      <c r="F6" s="816"/>
      <c r="G6" s="816" t="s">
        <v>67</v>
      </c>
      <c r="H6" s="816"/>
      <c r="I6" s="816" t="s">
        <v>68</v>
      </c>
      <c r="J6" s="816"/>
      <c r="K6" s="816" t="s">
        <v>69</v>
      </c>
      <c r="L6" s="818"/>
      <c r="M6" s="62"/>
    </row>
    <row r="7" spans="1:13" ht="14.1" customHeight="1" x14ac:dyDescent="0.4">
      <c r="A7" s="201"/>
      <c r="B7" s="812"/>
      <c r="C7" s="201"/>
      <c r="D7" s="816"/>
      <c r="E7" s="24" t="s">
        <v>70</v>
      </c>
      <c r="F7" s="24" t="s">
        <v>71</v>
      </c>
      <c r="G7" s="24" t="s">
        <v>72</v>
      </c>
      <c r="H7" s="24" t="s">
        <v>73</v>
      </c>
      <c r="I7" s="24" t="s">
        <v>72</v>
      </c>
      <c r="J7" s="24" t="s">
        <v>73</v>
      </c>
      <c r="K7" s="24" t="s">
        <v>72</v>
      </c>
      <c r="L7" s="26" t="s">
        <v>73</v>
      </c>
      <c r="M7" s="62"/>
    </row>
    <row r="8" spans="1:13" ht="21" customHeight="1" x14ac:dyDescent="0.4">
      <c r="A8" s="27"/>
      <c r="B8" s="202" t="s">
        <v>74</v>
      </c>
      <c r="C8" s="49"/>
      <c r="D8" s="203">
        <f t="shared" ref="D8:L8" si="0">SUM(D9:D26)</f>
        <v>31065</v>
      </c>
      <c r="E8" s="203">
        <f t="shared" si="0"/>
        <v>942339</v>
      </c>
      <c r="F8" s="166">
        <f t="shared" si="0"/>
        <v>885103</v>
      </c>
      <c r="G8" s="204">
        <f t="shared" si="0"/>
        <v>12280</v>
      </c>
      <c r="H8" s="204">
        <f t="shared" si="0"/>
        <v>29010</v>
      </c>
      <c r="I8" s="204">
        <f t="shared" si="0"/>
        <v>6909</v>
      </c>
      <c r="J8" s="205">
        <f t="shared" si="0"/>
        <v>45622</v>
      </c>
      <c r="K8" s="206">
        <f t="shared" si="0"/>
        <v>4960</v>
      </c>
      <c r="L8" s="207">
        <f t="shared" si="0"/>
        <v>67207</v>
      </c>
      <c r="M8" s="170"/>
    </row>
    <row r="9" spans="1:13" ht="14.1" customHeight="1" x14ac:dyDescent="0.4">
      <c r="A9" s="62"/>
      <c r="B9" s="49" t="s">
        <v>9</v>
      </c>
      <c r="C9" s="49"/>
      <c r="D9" s="203">
        <v>12</v>
      </c>
      <c r="E9" s="208">
        <v>37</v>
      </c>
      <c r="F9" s="209">
        <v>24</v>
      </c>
      <c r="G9" s="210">
        <v>7</v>
      </c>
      <c r="H9" s="210">
        <v>15</v>
      </c>
      <c r="I9" s="210">
        <v>4</v>
      </c>
      <c r="J9" s="211">
        <v>22</v>
      </c>
      <c r="K9" s="212" t="s">
        <v>75</v>
      </c>
      <c r="L9" s="213" t="s">
        <v>75</v>
      </c>
      <c r="M9" s="62"/>
    </row>
    <row r="10" spans="1:13" ht="14.1" customHeight="1" x14ac:dyDescent="0.4">
      <c r="A10" s="62"/>
      <c r="B10" s="202" t="s">
        <v>76</v>
      </c>
      <c r="C10" s="49"/>
      <c r="D10" s="214" t="s">
        <v>75</v>
      </c>
      <c r="E10" s="212" t="s">
        <v>75</v>
      </c>
      <c r="F10" s="213" t="s">
        <v>75</v>
      </c>
      <c r="G10" s="215" t="s">
        <v>75</v>
      </c>
      <c r="H10" s="215" t="s">
        <v>75</v>
      </c>
      <c r="I10" s="215" t="s">
        <v>75</v>
      </c>
      <c r="J10" s="216" t="s">
        <v>75</v>
      </c>
      <c r="K10" s="212" t="s">
        <v>75</v>
      </c>
      <c r="L10" s="213" t="s">
        <v>75</v>
      </c>
      <c r="M10" s="62"/>
    </row>
    <row r="11" spans="1:13" ht="18" customHeight="1" x14ac:dyDescent="0.4">
      <c r="A11" s="62"/>
      <c r="B11" s="217" t="s">
        <v>77</v>
      </c>
      <c r="C11" s="49"/>
      <c r="D11" s="203">
        <v>13</v>
      </c>
      <c r="E11" s="208">
        <v>469</v>
      </c>
      <c r="F11" s="209">
        <v>443</v>
      </c>
      <c r="G11" s="210">
        <v>6</v>
      </c>
      <c r="H11" s="210">
        <v>10</v>
      </c>
      <c r="I11" s="215" t="s">
        <v>75</v>
      </c>
      <c r="J11" s="216" t="s">
        <v>75</v>
      </c>
      <c r="K11" s="208">
        <v>1</v>
      </c>
      <c r="L11" s="209">
        <v>14</v>
      </c>
      <c r="M11" s="62"/>
    </row>
    <row r="12" spans="1:13" ht="14.1" customHeight="1" x14ac:dyDescent="0.4">
      <c r="A12" s="62"/>
      <c r="B12" s="202" t="s">
        <v>15</v>
      </c>
      <c r="C12" s="49"/>
      <c r="D12" s="203">
        <v>833</v>
      </c>
      <c r="E12" s="208">
        <v>27569</v>
      </c>
      <c r="F12" s="209">
        <v>25833</v>
      </c>
      <c r="G12" s="210">
        <v>241</v>
      </c>
      <c r="H12" s="210">
        <v>554</v>
      </c>
      <c r="I12" s="210">
        <v>196</v>
      </c>
      <c r="J12" s="211">
        <v>1285</v>
      </c>
      <c r="K12" s="208">
        <v>157</v>
      </c>
      <c r="L12" s="209">
        <v>2092</v>
      </c>
      <c r="M12" s="62"/>
    </row>
    <row r="13" spans="1:13" ht="14.1" customHeight="1" x14ac:dyDescent="0.4">
      <c r="A13" s="62"/>
      <c r="B13" s="202" t="s">
        <v>16</v>
      </c>
      <c r="C13" s="49"/>
      <c r="D13" s="203">
        <v>1096</v>
      </c>
      <c r="E13" s="208">
        <v>45914</v>
      </c>
      <c r="F13" s="209">
        <v>43279</v>
      </c>
      <c r="G13" s="210">
        <v>429</v>
      </c>
      <c r="H13" s="210">
        <v>1015</v>
      </c>
      <c r="I13" s="210">
        <v>268</v>
      </c>
      <c r="J13" s="211">
        <v>1756</v>
      </c>
      <c r="K13" s="208">
        <v>140</v>
      </c>
      <c r="L13" s="209">
        <v>1921</v>
      </c>
      <c r="M13" s="62"/>
    </row>
    <row r="14" spans="1:13" ht="14.1" customHeight="1" x14ac:dyDescent="0.15">
      <c r="A14" s="62"/>
      <c r="B14" s="218" t="s">
        <v>78</v>
      </c>
      <c r="C14" s="219"/>
      <c r="D14" s="203">
        <v>44</v>
      </c>
      <c r="E14" s="208">
        <v>2802</v>
      </c>
      <c r="F14" s="209">
        <v>2707</v>
      </c>
      <c r="G14" s="210">
        <v>10</v>
      </c>
      <c r="H14" s="210">
        <v>17</v>
      </c>
      <c r="I14" s="210">
        <v>4</v>
      </c>
      <c r="J14" s="211">
        <v>29</v>
      </c>
      <c r="K14" s="208">
        <v>12</v>
      </c>
      <c r="L14" s="209">
        <v>170</v>
      </c>
      <c r="M14" s="62"/>
    </row>
    <row r="15" spans="1:13" ht="14.1" customHeight="1" x14ac:dyDescent="0.4">
      <c r="A15" s="62"/>
      <c r="B15" s="202" t="s">
        <v>18</v>
      </c>
      <c r="C15" s="49"/>
      <c r="D15" s="203">
        <v>2666</v>
      </c>
      <c r="E15" s="208">
        <v>121057</v>
      </c>
      <c r="F15" s="209">
        <v>115403</v>
      </c>
      <c r="G15" s="210">
        <v>870</v>
      </c>
      <c r="H15" s="210">
        <v>2059</v>
      </c>
      <c r="I15" s="210">
        <v>506</v>
      </c>
      <c r="J15" s="211">
        <v>3418</v>
      </c>
      <c r="K15" s="208">
        <v>450</v>
      </c>
      <c r="L15" s="209">
        <v>6145</v>
      </c>
      <c r="M15" s="62"/>
    </row>
    <row r="16" spans="1:13" ht="14.1" customHeight="1" x14ac:dyDescent="0.4">
      <c r="A16" s="62"/>
      <c r="B16" s="202" t="s">
        <v>79</v>
      </c>
      <c r="C16" s="49"/>
      <c r="D16" s="203">
        <v>513</v>
      </c>
      <c r="E16" s="208">
        <v>20573</v>
      </c>
      <c r="F16" s="209">
        <v>19603</v>
      </c>
      <c r="G16" s="210">
        <v>153</v>
      </c>
      <c r="H16" s="210">
        <v>334</v>
      </c>
      <c r="I16" s="210">
        <v>112</v>
      </c>
      <c r="J16" s="211">
        <v>789</v>
      </c>
      <c r="K16" s="208">
        <v>87</v>
      </c>
      <c r="L16" s="209">
        <v>1158</v>
      </c>
      <c r="M16" s="62"/>
    </row>
    <row r="17" spans="1:13" ht="14.1" customHeight="1" x14ac:dyDescent="0.4">
      <c r="A17" s="62"/>
      <c r="B17" s="202" t="s">
        <v>80</v>
      </c>
      <c r="C17" s="49"/>
      <c r="D17" s="203">
        <v>7810</v>
      </c>
      <c r="E17" s="208">
        <v>188544</v>
      </c>
      <c r="F17" s="209">
        <v>177672</v>
      </c>
      <c r="G17" s="210">
        <v>3006</v>
      </c>
      <c r="H17" s="210">
        <v>7649</v>
      </c>
      <c r="I17" s="210">
        <v>1963</v>
      </c>
      <c r="J17" s="211">
        <v>12935</v>
      </c>
      <c r="K17" s="208">
        <v>1307</v>
      </c>
      <c r="L17" s="209">
        <v>17545</v>
      </c>
      <c r="M17" s="62"/>
    </row>
    <row r="18" spans="1:13" ht="14.1" customHeight="1" x14ac:dyDescent="0.4">
      <c r="A18" s="62"/>
      <c r="B18" s="202" t="s">
        <v>81</v>
      </c>
      <c r="C18" s="49"/>
      <c r="D18" s="203">
        <v>1423</v>
      </c>
      <c r="E18" s="208">
        <v>128325</v>
      </c>
      <c r="F18" s="209">
        <v>125219</v>
      </c>
      <c r="G18" s="210">
        <v>324</v>
      </c>
      <c r="H18" s="210">
        <v>709</v>
      </c>
      <c r="I18" s="210">
        <v>200</v>
      </c>
      <c r="J18" s="211">
        <v>1292</v>
      </c>
      <c r="K18" s="208">
        <v>242</v>
      </c>
      <c r="L18" s="209">
        <v>3371</v>
      </c>
      <c r="M18" s="62"/>
    </row>
    <row r="19" spans="1:13" ht="14.1" customHeight="1" x14ac:dyDescent="0.4">
      <c r="A19" s="62"/>
      <c r="B19" s="220" t="s">
        <v>82</v>
      </c>
      <c r="C19" s="49"/>
      <c r="D19" s="203">
        <v>2249</v>
      </c>
      <c r="E19" s="208">
        <v>39185</v>
      </c>
      <c r="F19" s="209">
        <v>34808</v>
      </c>
      <c r="G19" s="210">
        <v>1391</v>
      </c>
      <c r="H19" s="210">
        <v>3026</v>
      </c>
      <c r="I19" s="210">
        <v>447</v>
      </c>
      <c r="J19" s="211">
        <v>2877</v>
      </c>
      <c r="K19" s="208">
        <v>168</v>
      </c>
      <c r="L19" s="209">
        <v>2185</v>
      </c>
      <c r="M19" s="62"/>
    </row>
    <row r="20" spans="1:13" ht="18" customHeight="1" x14ac:dyDescent="0.4">
      <c r="A20" s="62"/>
      <c r="B20" s="217" t="s">
        <v>83</v>
      </c>
      <c r="C20" s="49"/>
      <c r="D20" s="203">
        <v>4636</v>
      </c>
      <c r="E20" s="208">
        <v>96811</v>
      </c>
      <c r="F20" s="209">
        <v>87882</v>
      </c>
      <c r="G20" s="210">
        <v>2551</v>
      </c>
      <c r="H20" s="210">
        <v>5659</v>
      </c>
      <c r="I20" s="210">
        <v>927</v>
      </c>
      <c r="J20" s="211">
        <v>6039</v>
      </c>
      <c r="K20" s="208">
        <v>533</v>
      </c>
      <c r="L20" s="209">
        <v>7049</v>
      </c>
      <c r="M20" s="62"/>
    </row>
    <row r="21" spans="1:13" ht="14.1" customHeight="1" x14ac:dyDescent="0.4">
      <c r="A21" s="62"/>
      <c r="B21" s="221" t="s">
        <v>24</v>
      </c>
      <c r="C21" s="49"/>
      <c r="D21" s="203">
        <v>3873</v>
      </c>
      <c r="E21" s="208">
        <v>59475</v>
      </c>
      <c r="F21" s="209">
        <v>54200</v>
      </c>
      <c r="G21" s="210">
        <v>1020</v>
      </c>
      <c r="H21" s="210">
        <v>2689</v>
      </c>
      <c r="I21" s="210">
        <v>1038</v>
      </c>
      <c r="J21" s="211">
        <v>6993</v>
      </c>
      <c r="K21" s="208">
        <v>994</v>
      </c>
      <c r="L21" s="209">
        <v>13720</v>
      </c>
      <c r="M21" s="62"/>
    </row>
    <row r="22" spans="1:13" ht="18" customHeight="1" x14ac:dyDescent="0.4">
      <c r="A22" s="62"/>
      <c r="B22" s="217" t="s">
        <v>84</v>
      </c>
      <c r="C22" s="49"/>
      <c r="D22" s="203">
        <v>907</v>
      </c>
      <c r="E22" s="208">
        <v>12351</v>
      </c>
      <c r="F22" s="209">
        <v>11193</v>
      </c>
      <c r="G22" s="210">
        <v>426</v>
      </c>
      <c r="H22" s="210">
        <v>995</v>
      </c>
      <c r="I22" s="210">
        <v>193</v>
      </c>
      <c r="J22" s="211">
        <v>1276</v>
      </c>
      <c r="K22" s="208">
        <v>130</v>
      </c>
      <c r="L22" s="209">
        <v>1795</v>
      </c>
      <c r="M22" s="62"/>
    </row>
    <row r="23" spans="1:13" ht="14.1" customHeight="1" x14ac:dyDescent="0.4">
      <c r="A23" s="62"/>
      <c r="B23" s="202" t="s">
        <v>26</v>
      </c>
      <c r="C23" s="49"/>
      <c r="D23" s="203">
        <v>522</v>
      </c>
      <c r="E23" s="208">
        <v>22783</v>
      </c>
      <c r="F23" s="209">
        <v>21149</v>
      </c>
      <c r="G23" s="210">
        <v>168</v>
      </c>
      <c r="H23" s="210">
        <v>371</v>
      </c>
      <c r="I23" s="210">
        <v>98</v>
      </c>
      <c r="J23" s="211">
        <v>678</v>
      </c>
      <c r="K23" s="208">
        <v>89</v>
      </c>
      <c r="L23" s="209">
        <v>1225</v>
      </c>
      <c r="M23" s="62"/>
    </row>
    <row r="24" spans="1:13" ht="14.1" customHeight="1" x14ac:dyDescent="0.4">
      <c r="A24" s="62"/>
      <c r="B24" s="202" t="s">
        <v>27</v>
      </c>
      <c r="C24" s="49"/>
      <c r="D24" s="203">
        <v>1086</v>
      </c>
      <c r="E24" s="208">
        <v>22133</v>
      </c>
      <c r="F24" s="209">
        <v>19966</v>
      </c>
      <c r="G24" s="210">
        <v>431</v>
      </c>
      <c r="H24" s="210">
        <v>1081</v>
      </c>
      <c r="I24" s="210">
        <v>311</v>
      </c>
      <c r="J24" s="211">
        <v>1996</v>
      </c>
      <c r="K24" s="208">
        <v>169</v>
      </c>
      <c r="L24" s="209">
        <v>2264</v>
      </c>
      <c r="M24" s="62"/>
    </row>
    <row r="25" spans="1:13" ht="14.1" customHeight="1" x14ac:dyDescent="0.4">
      <c r="A25" s="62"/>
      <c r="B25" s="202" t="s">
        <v>28</v>
      </c>
      <c r="C25" s="49"/>
      <c r="D25" s="203">
        <v>59</v>
      </c>
      <c r="E25" s="208">
        <v>3462</v>
      </c>
      <c r="F25" s="209">
        <v>3394</v>
      </c>
      <c r="G25" s="210">
        <v>9</v>
      </c>
      <c r="H25" s="210">
        <v>20</v>
      </c>
      <c r="I25" s="210">
        <v>17</v>
      </c>
      <c r="J25" s="211">
        <v>127</v>
      </c>
      <c r="K25" s="208">
        <v>26</v>
      </c>
      <c r="L25" s="209">
        <v>331</v>
      </c>
      <c r="M25" s="62"/>
    </row>
    <row r="26" spans="1:13" ht="18" customHeight="1" x14ac:dyDescent="0.4">
      <c r="A26" s="62"/>
      <c r="B26" s="222" t="s">
        <v>85</v>
      </c>
      <c r="C26" s="49"/>
      <c r="D26" s="203">
        <v>3323</v>
      </c>
      <c r="E26" s="208">
        <v>150849</v>
      </c>
      <c r="F26" s="209">
        <v>142328</v>
      </c>
      <c r="G26" s="210">
        <v>1238</v>
      </c>
      <c r="H26" s="210">
        <v>2807</v>
      </c>
      <c r="I26" s="210">
        <v>625</v>
      </c>
      <c r="J26" s="211">
        <v>4110</v>
      </c>
      <c r="K26" s="208">
        <v>455</v>
      </c>
      <c r="L26" s="209">
        <v>6222</v>
      </c>
      <c r="M26" s="62"/>
    </row>
    <row r="27" spans="1:13" ht="5.0999999999999996" customHeight="1" thickBot="1" x14ac:dyDescent="0.45">
      <c r="A27" s="36"/>
      <c r="B27" s="36"/>
      <c r="C27" s="36"/>
      <c r="D27" s="180"/>
      <c r="E27" s="180"/>
      <c r="F27" s="180"/>
      <c r="G27" s="180"/>
      <c r="H27" s="180"/>
      <c r="I27" s="180"/>
      <c r="J27" s="180"/>
      <c r="K27" s="180"/>
      <c r="L27" s="41"/>
      <c r="M27" s="62"/>
    </row>
    <row r="28" spans="1:13" ht="6" customHeight="1" thickBot="1" x14ac:dyDescent="0.45">
      <c r="A28" s="62"/>
      <c r="B28" s="62"/>
      <c r="C28" s="62"/>
      <c r="D28" s="27"/>
      <c r="E28" s="27"/>
      <c r="F28" s="27"/>
      <c r="G28" s="27"/>
      <c r="H28" s="27"/>
      <c r="I28" s="27"/>
      <c r="J28" s="27"/>
      <c r="K28" s="27"/>
      <c r="L28" s="36"/>
      <c r="M28" s="27"/>
    </row>
    <row r="29" spans="1:13" ht="14.1" customHeight="1" x14ac:dyDescent="0.4">
      <c r="A29" s="111"/>
      <c r="B29" s="792" t="s">
        <v>62</v>
      </c>
      <c r="C29" s="111"/>
      <c r="D29" s="813" t="s">
        <v>86</v>
      </c>
      <c r="E29" s="814"/>
      <c r="F29" s="814"/>
      <c r="G29" s="814"/>
      <c r="H29" s="814"/>
      <c r="I29" s="814"/>
      <c r="J29" s="814"/>
      <c r="K29" s="815"/>
      <c r="L29" s="223" t="s">
        <v>87</v>
      </c>
      <c r="M29" s="62"/>
    </row>
    <row r="30" spans="1:13" ht="14.1" customHeight="1" x14ac:dyDescent="0.4">
      <c r="A30" s="27"/>
      <c r="B30" s="804"/>
      <c r="C30" s="27"/>
      <c r="D30" s="816" t="s">
        <v>88</v>
      </c>
      <c r="E30" s="817"/>
      <c r="F30" s="816" t="s">
        <v>89</v>
      </c>
      <c r="G30" s="817"/>
      <c r="H30" s="816" t="s">
        <v>90</v>
      </c>
      <c r="I30" s="817"/>
      <c r="J30" s="818" t="s">
        <v>91</v>
      </c>
      <c r="K30" s="819"/>
      <c r="L30" s="224" t="s">
        <v>92</v>
      </c>
      <c r="M30" s="62"/>
    </row>
    <row r="31" spans="1:13" ht="14.1" customHeight="1" x14ac:dyDescent="0.4">
      <c r="A31" s="201"/>
      <c r="B31" s="812"/>
      <c r="C31" s="201"/>
      <c r="D31" s="24" t="s">
        <v>93</v>
      </c>
      <c r="E31" s="24" t="s">
        <v>94</v>
      </c>
      <c r="F31" s="24" t="s">
        <v>93</v>
      </c>
      <c r="G31" s="24" t="s">
        <v>94</v>
      </c>
      <c r="H31" s="24" t="s">
        <v>93</v>
      </c>
      <c r="I31" s="24" t="s">
        <v>94</v>
      </c>
      <c r="J31" s="24" t="s">
        <v>93</v>
      </c>
      <c r="K31" s="24" t="s">
        <v>94</v>
      </c>
      <c r="L31" s="26" t="s">
        <v>65</v>
      </c>
      <c r="M31" s="62"/>
    </row>
    <row r="32" spans="1:13" ht="21" customHeight="1" x14ac:dyDescent="0.4">
      <c r="A32" s="27"/>
      <c r="B32" s="225" t="s">
        <v>74</v>
      </c>
      <c r="C32" s="226"/>
      <c r="D32" s="227">
        <f t="shared" ref="D32:L32" si="1">SUM(D33:D50)</f>
        <v>2102</v>
      </c>
      <c r="E32" s="227">
        <f t="shared" si="1"/>
        <v>50352</v>
      </c>
      <c r="F32" s="227">
        <f t="shared" si="1"/>
        <v>1753</v>
      </c>
      <c r="G32" s="227">
        <f t="shared" si="1"/>
        <v>66426</v>
      </c>
      <c r="H32" s="227">
        <f t="shared" si="1"/>
        <v>1341</v>
      </c>
      <c r="I32" s="227">
        <f t="shared" si="1"/>
        <v>92782</v>
      </c>
      <c r="J32" s="227">
        <f t="shared" si="1"/>
        <v>1393</v>
      </c>
      <c r="K32" s="227">
        <f t="shared" si="1"/>
        <v>590940</v>
      </c>
      <c r="L32" s="228">
        <f t="shared" si="1"/>
        <v>327</v>
      </c>
      <c r="M32" s="62"/>
    </row>
    <row r="33" spans="1:18" ht="14.1" customHeight="1" x14ac:dyDescent="0.4">
      <c r="A33" s="62"/>
      <c r="B33" s="49" t="s">
        <v>9</v>
      </c>
      <c r="C33" s="229"/>
      <c r="D33" s="212" t="s">
        <v>75</v>
      </c>
      <c r="E33" s="212" t="s">
        <v>75</v>
      </c>
      <c r="F33" s="212" t="s">
        <v>75</v>
      </c>
      <c r="G33" s="212" t="s">
        <v>75</v>
      </c>
      <c r="H33" s="212" t="s">
        <v>75</v>
      </c>
      <c r="I33" s="212" t="s">
        <v>75</v>
      </c>
      <c r="J33" s="212" t="s">
        <v>75</v>
      </c>
      <c r="K33" s="212" t="s">
        <v>75</v>
      </c>
      <c r="L33" s="209">
        <v>1</v>
      </c>
      <c r="M33" s="62"/>
    </row>
    <row r="34" spans="1:18" ht="14.1" customHeight="1" x14ac:dyDescent="0.4">
      <c r="A34" s="62"/>
      <c r="B34" s="202" t="s">
        <v>76</v>
      </c>
      <c r="C34" s="229"/>
      <c r="D34" s="212" t="s">
        <v>75</v>
      </c>
      <c r="E34" s="212" t="s">
        <v>75</v>
      </c>
      <c r="F34" s="212" t="s">
        <v>75</v>
      </c>
      <c r="G34" s="212" t="s">
        <v>75</v>
      </c>
      <c r="H34" s="212" t="s">
        <v>75</v>
      </c>
      <c r="I34" s="212" t="s">
        <v>75</v>
      </c>
      <c r="J34" s="212" t="s">
        <v>75</v>
      </c>
      <c r="K34" s="212" t="s">
        <v>75</v>
      </c>
      <c r="L34" s="213" t="s">
        <v>75</v>
      </c>
      <c r="M34" s="62"/>
      <c r="N34" s="230"/>
      <c r="P34" s="230"/>
      <c r="Q34" s="230"/>
      <c r="R34" s="230"/>
    </row>
    <row r="35" spans="1:18" ht="16.5" customHeight="1" x14ac:dyDescent="0.4">
      <c r="A35" s="62"/>
      <c r="B35" s="231" t="s">
        <v>77</v>
      </c>
      <c r="C35" s="229"/>
      <c r="D35" s="212" t="s">
        <v>75</v>
      </c>
      <c r="E35" s="212" t="s">
        <v>75</v>
      </c>
      <c r="F35" s="212" t="s">
        <v>75</v>
      </c>
      <c r="G35" s="212" t="s">
        <v>75</v>
      </c>
      <c r="H35" s="208">
        <v>1</v>
      </c>
      <c r="I35" s="208">
        <v>60</v>
      </c>
      <c r="J35" s="208">
        <v>2</v>
      </c>
      <c r="K35" s="208">
        <v>385</v>
      </c>
      <c r="L35" s="209">
        <v>3</v>
      </c>
      <c r="M35" s="62"/>
      <c r="N35" s="230"/>
      <c r="P35" s="230"/>
      <c r="Q35" s="230"/>
      <c r="R35" s="230"/>
    </row>
    <row r="36" spans="1:18" ht="14.1" customHeight="1" x14ac:dyDescent="0.4">
      <c r="A36" s="62"/>
      <c r="B36" s="49" t="s">
        <v>15</v>
      </c>
      <c r="C36" s="229"/>
      <c r="D36" s="208">
        <v>72</v>
      </c>
      <c r="E36" s="208">
        <v>1750</v>
      </c>
      <c r="F36" s="208">
        <v>56</v>
      </c>
      <c r="G36" s="208">
        <v>2177</v>
      </c>
      <c r="H36" s="208">
        <v>54</v>
      </c>
      <c r="I36" s="208">
        <v>3886</v>
      </c>
      <c r="J36" s="208">
        <v>51</v>
      </c>
      <c r="K36" s="208">
        <v>15825</v>
      </c>
      <c r="L36" s="209">
        <v>6</v>
      </c>
      <c r="M36" s="62"/>
      <c r="N36" s="230"/>
      <c r="P36" s="230"/>
      <c r="Q36" s="230"/>
      <c r="R36" s="230"/>
    </row>
    <row r="37" spans="1:18" ht="14.1" customHeight="1" x14ac:dyDescent="0.4">
      <c r="A37" s="62"/>
      <c r="B37" s="49" t="s">
        <v>16</v>
      </c>
      <c r="C37" s="229"/>
      <c r="D37" s="208">
        <v>73</v>
      </c>
      <c r="E37" s="208">
        <v>1740</v>
      </c>
      <c r="F37" s="208">
        <v>61</v>
      </c>
      <c r="G37" s="208">
        <v>2349</v>
      </c>
      <c r="H37" s="208">
        <v>49</v>
      </c>
      <c r="I37" s="208">
        <v>3414</v>
      </c>
      <c r="J37" s="208">
        <v>69</v>
      </c>
      <c r="K37" s="208">
        <v>33719</v>
      </c>
      <c r="L37" s="209">
        <v>7</v>
      </c>
      <c r="M37" s="62"/>
      <c r="N37" s="230"/>
      <c r="P37" s="230"/>
      <c r="Q37" s="230"/>
      <c r="R37" s="232"/>
    </row>
    <row r="38" spans="1:18" ht="14.1" customHeight="1" x14ac:dyDescent="0.15">
      <c r="A38" s="62"/>
      <c r="B38" s="233" t="s">
        <v>78</v>
      </c>
      <c r="C38" s="234"/>
      <c r="D38" s="208">
        <v>4</v>
      </c>
      <c r="E38" s="208">
        <v>86</v>
      </c>
      <c r="F38" s="208">
        <v>3</v>
      </c>
      <c r="G38" s="208">
        <v>111</v>
      </c>
      <c r="H38" s="208">
        <v>2</v>
      </c>
      <c r="I38" s="208">
        <v>196</v>
      </c>
      <c r="J38" s="208">
        <v>9</v>
      </c>
      <c r="K38" s="208">
        <v>2193</v>
      </c>
      <c r="L38" s="213" t="s">
        <v>75</v>
      </c>
      <c r="M38" s="62"/>
      <c r="N38" s="230"/>
      <c r="P38" s="230"/>
      <c r="Q38" s="230"/>
      <c r="R38" s="232"/>
    </row>
    <row r="39" spans="1:18" ht="14.1" customHeight="1" x14ac:dyDescent="0.4">
      <c r="A39" s="62"/>
      <c r="B39" s="49" t="s">
        <v>18</v>
      </c>
      <c r="C39" s="229"/>
      <c r="D39" s="208">
        <v>212</v>
      </c>
      <c r="E39" s="208">
        <v>5124</v>
      </c>
      <c r="F39" s="208">
        <v>241</v>
      </c>
      <c r="G39" s="208">
        <v>9209</v>
      </c>
      <c r="H39" s="208">
        <v>182</v>
      </c>
      <c r="I39" s="208">
        <v>12782</v>
      </c>
      <c r="J39" s="208">
        <v>196</v>
      </c>
      <c r="K39" s="208">
        <v>82320</v>
      </c>
      <c r="L39" s="209">
        <v>9</v>
      </c>
      <c r="M39" s="62"/>
      <c r="N39" s="230"/>
      <c r="P39" s="230"/>
      <c r="Q39" s="230"/>
      <c r="R39" s="232"/>
    </row>
    <row r="40" spans="1:18" ht="14.1" customHeight="1" x14ac:dyDescent="0.4">
      <c r="A40" s="62"/>
      <c r="B40" s="49" t="s">
        <v>79</v>
      </c>
      <c r="C40" s="229"/>
      <c r="D40" s="208">
        <v>35</v>
      </c>
      <c r="E40" s="208">
        <v>865</v>
      </c>
      <c r="F40" s="208">
        <v>34</v>
      </c>
      <c r="G40" s="208">
        <v>1223</v>
      </c>
      <c r="H40" s="208">
        <v>40</v>
      </c>
      <c r="I40" s="208">
        <v>2850</v>
      </c>
      <c r="J40" s="208">
        <v>45</v>
      </c>
      <c r="K40" s="208">
        <v>13354</v>
      </c>
      <c r="L40" s="209">
        <v>7</v>
      </c>
      <c r="M40" s="62"/>
      <c r="N40" s="230"/>
      <c r="P40" s="230"/>
      <c r="Q40" s="230"/>
      <c r="R40" s="232"/>
    </row>
    <row r="41" spans="1:18" ht="14.1" customHeight="1" x14ac:dyDescent="0.4">
      <c r="A41" s="62"/>
      <c r="B41" s="49" t="s">
        <v>80</v>
      </c>
      <c r="C41" s="229"/>
      <c r="D41" s="208">
        <v>522</v>
      </c>
      <c r="E41" s="208">
        <v>12346</v>
      </c>
      <c r="F41" s="208">
        <v>373</v>
      </c>
      <c r="G41" s="208">
        <v>14026</v>
      </c>
      <c r="H41" s="208">
        <v>303</v>
      </c>
      <c r="I41" s="208">
        <v>20747</v>
      </c>
      <c r="J41" s="208">
        <v>267</v>
      </c>
      <c r="K41" s="208">
        <v>103296</v>
      </c>
      <c r="L41" s="209">
        <v>69</v>
      </c>
      <c r="M41" s="62"/>
      <c r="N41" s="230"/>
      <c r="P41" s="230"/>
      <c r="Q41" s="230"/>
      <c r="R41" s="232"/>
    </row>
    <row r="42" spans="1:18" ht="14.1" customHeight="1" x14ac:dyDescent="0.4">
      <c r="A42" s="62"/>
      <c r="B42" s="202" t="s">
        <v>81</v>
      </c>
      <c r="C42" s="229"/>
      <c r="D42" s="208">
        <v>149</v>
      </c>
      <c r="E42" s="208">
        <v>3636</v>
      </c>
      <c r="F42" s="208">
        <v>177</v>
      </c>
      <c r="G42" s="208">
        <v>6779</v>
      </c>
      <c r="H42" s="208">
        <v>140</v>
      </c>
      <c r="I42" s="208">
        <v>9677</v>
      </c>
      <c r="J42" s="208">
        <v>151</v>
      </c>
      <c r="K42" s="208">
        <v>102861</v>
      </c>
      <c r="L42" s="209">
        <v>40</v>
      </c>
      <c r="M42" s="62"/>
      <c r="N42" s="230"/>
      <c r="P42" s="230"/>
      <c r="Q42" s="230"/>
      <c r="R42" s="232"/>
    </row>
    <row r="43" spans="1:18" ht="14.1" customHeight="1" x14ac:dyDescent="0.4">
      <c r="A43" s="62"/>
      <c r="B43" s="235" t="s">
        <v>82</v>
      </c>
      <c r="C43" s="229"/>
      <c r="D43" s="208">
        <v>62</v>
      </c>
      <c r="E43" s="208">
        <v>1489</v>
      </c>
      <c r="F43" s="208">
        <v>49</v>
      </c>
      <c r="G43" s="208">
        <v>1841</v>
      </c>
      <c r="H43" s="208">
        <v>42</v>
      </c>
      <c r="I43" s="208">
        <v>2920</v>
      </c>
      <c r="J43" s="208">
        <v>69</v>
      </c>
      <c r="K43" s="208">
        <v>24847</v>
      </c>
      <c r="L43" s="209">
        <v>21</v>
      </c>
      <c r="M43" s="62"/>
      <c r="N43" s="230"/>
      <c r="P43" s="230"/>
      <c r="Q43" s="230"/>
      <c r="R43" s="232"/>
    </row>
    <row r="44" spans="1:18" ht="18" customHeight="1" x14ac:dyDescent="0.4">
      <c r="A44" s="62"/>
      <c r="B44" s="231" t="s">
        <v>83</v>
      </c>
      <c r="C44" s="229"/>
      <c r="D44" s="208">
        <v>197</v>
      </c>
      <c r="E44" s="208">
        <v>4808</v>
      </c>
      <c r="F44" s="208">
        <v>145</v>
      </c>
      <c r="G44" s="208">
        <v>5468</v>
      </c>
      <c r="H44" s="208">
        <v>131</v>
      </c>
      <c r="I44" s="208">
        <v>8883</v>
      </c>
      <c r="J44" s="208">
        <v>128</v>
      </c>
      <c r="K44" s="208">
        <v>58905</v>
      </c>
      <c r="L44" s="209">
        <v>24</v>
      </c>
      <c r="M44" s="62"/>
      <c r="N44" s="230"/>
      <c r="P44" s="230"/>
      <c r="Q44" s="230"/>
      <c r="R44" s="232"/>
    </row>
    <row r="45" spans="1:18" ht="14.1" customHeight="1" x14ac:dyDescent="0.4">
      <c r="A45" s="62"/>
      <c r="B45" s="236" t="s">
        <v>24</v>
      </c>
      <c r="C45" s="229"/>
      <c r="D45" s="208">
        <v>416</v>
      </c>
      <c r="E45" s="208">
        <v>9886</v>
      </c>
      <c r="F45" s="208">
        <v>281</v>
      </c>
      <c r="G45" s="208">
        <v>10371</v>
      </c>
      <c r="H45" s="208">
        <v>69</v>
      </c>
      <c r="I45" s="208">
        <v>4491</v>
      </c>
      <c r="J45" s="208">
        <v>35</v>
      </c>
      <c r="K45" s="208">
        <v>11325</v>
      </c>
      <c r="L45" s="209">
        <v>20</v>
      </c>
      <c r="M45" s="62"/>
      <c r="N45" s="230"/>
      <c r="P45" s="230"/>
      <c r="Q45" s="230"/>
      <c r="R45" s="232"/>
    </row>
    <row r="46" spans="1:18" ht="18" customHeight="1" x14ac:dyDescent="0.4">
      <c r="A46" s="62"/>
      <c r="B46" s="231" t="s">
        <v>84</v>
      </c>
      <c r="C46" s="229"/>
      <c r="D46" s="208">
        <v>59</v>
      </c>
      <c r="E46" s="208">
        <v>1380</v>
      </c>
      <c r="F46" s="208">
        <v>42</v>
      </c>
      <c r="G46" s="208">
        <v>1632</v>
      </c>
      <c r="H46" s="208">
        <v>28</v>
      </c>
      <c r="I46" s="208">
        <v>1830</v>
      </c>
      <c r="J46" s="208">
        <v>18</v>
      </c>
      <c r="K46" s="208">
        <v>3443</v>
      </c>
      <c r="L46" s="209">
        <v>11</v>
      </c>
      <c r="M46" s="62"/>
      <c r="N46" s="230"/>
      <c r="P46" s="230"/>
      <c r="Q46" s="230"/>
      <c r="R46" s="232"/>
    </row>
    <row r="47" spans="1:18" ht="14.1" customHeight="1" x14ac:dyDescent="0.4">
      <c r="A47" s="62"/>
      <c r="B47" s="49" t="s">
        <v>26</v>
      </c>
      <c r="C47" s="229"/>
      <c r="D47" s="208">
        <v>35</v>
      </c>
      <c r="E47" s="208">
        <v>853</v>
      </c>
      <c r="F47" s="208">
        <v>41</v>
      </c>
      <c r="G47" s="208">
        <v>1557</v>
      </c>
      <c r="H47" s="208">
        <v>49</v>
      </c>
      <c r="I47" s="208">
        <v>3360</v>
      </c>
      <c r="J47" s="208">
        <v>36</v>
      </c>
      <c r="K47" s="208">
        <v>14739</v>
      </c>
      <c r="L47" s="209">
        <v>6</v>
      </c>
      <c r="M47" s="62"/>
      <c r="N47" s="230"/>
      <c r="P47" s="230"/>
      <c r="Q47" s="230"/>
      <c r="R47" s="232"/>
    </row>
    <row r="48" spans="1:18" ht="14.1" customHeight="1" x14ac:dyDescent="0.4">
      <c r="A48" s="62"/>
      <c r="B48" s="49" t="s">
        <v>27</v>
      </c>
      <c r="C48" s="229"/>
      <c r="D48" s="208">
        <v>46</v>
      </c>
      <c r="E48" s="208">
        <v>1090</v>
      </c>
      <c r="F48" s="208">
        <v>39</v>
      </c>
      <c r="G48" s="208">
        <v>1519</v>
      </c>
      <c r="H48" s="208">
        <v>41</v>
      </c>
      <c r="I48" s="208">
        <v>2991</v>
      </c>
      <c r="J48" s="208">
        <v>38</v>
      </c>
      <c r="K48" s="208">
        <v>11192</v>
      </c>
      <c r="L48" s="209">
        <v>11</v>
      </c>
      <c r="M48" s="62"/>
      <c r="N48" s="230"/>
      <c r="P48" s="230"/>
      <c r="Q48" s="230"/>
      <c r="R48" s="232"/>
    </row>
    <row r="49" spans="1:18" ht="14.1" customHeight="1" x14ac:dyDescent="0.4">
      <c r="A49" s="62"/>
      <c r="B49" s="49" t="s">
        <v>28</v>
      </c>
      <c r="C49" s="229"/>
      <c r="D49" s="208">
        <v>4</v>
      </c>
      <c r="E49" s="208">
        <v>85</v>
      </c>
      <c r="F49" s="212" t="s">
        <v>75</v>
      </c>
      <c r="G49" s="212" t="s">
        <v>75</v>
      </c>
      <c r="H49" s="212" t="s">
        <v>75</v>
      </c>
      <c r="I49" s="212" t="s">
        <v>75</v>
      </c>
      <c r="J49" s="208">
        <v>3</v>
      </c>
      <c r="K49" s="208">
        <v>2899</v>
      </c>
      <c r="L49" s="213" t="s">
        <v>75</v>
      </c>
      <c r="M49" s="62"/>
      <c r="N49" s="230"/>
      <c r="P49" s="230"/>
      <c r="Q49" s="230"/>
      <c r="R49" s="232"/>
    </row>
    <row r="50" spans="1:18" ht="18" customHeight="1" x14ac:dyDescent="0.4">
      <c r="A50" s="62"/>
      <c r="B50" s="222" t="s">
        <v>85</v>
      </c>
      <c r="C50" s="229"/>
      <c r="D50" s="208">
        <v>216</v>
      </c>
      <c r="E50" s="208">
        <v>5214</v>
      </c>
      <c r="F50" s="208">
        <v>211</v>
      </c>
      <c r="G50" s="208">
        <v>8164</v>
      </c>
      <c r="H50" s="208">
        <v>210</v>
      </c>
      <c r="I50" s="208">
        <v>14695</v>
      </c>
      <c r="J50" s="208">
        <v>276</v>
      </c>
      <c r="K50" s="208">
        <v>109637</v>
      </c>
      <c r="L50" s="209">
        <v>92</v>
      </c>
      <c r="M50" s="62"/>
      <c r="N50" s="230"/>
      <c r="P50" s="230"/>
      <c r="Q50" s="230"/>
      <c r="R50" s="230"/>
    </row>
    <row r="51" spans="1:18" ht="5.0999999999999996" customHeight="1" thickBot="1" x14ac:dyDescent="0.45">
      <c r="A51" s="56"/>
      <c r="B51" s="56"/>
      <c r="C51" s="56"/>
      <c r="D51" s="237"/>
      <c r="E51" s="237"/>
      <c r="F51" s="59"/>
      <c r="G51" s="59"/>
      <c r="H51" s="59"/>
      <c r="I51" s="59"/>
      <c r="J51" s="59"/>
      <c r="K51" s="59"/>
      <c r="L51" s="58"/>
      <c r="M51" s="62"/>
      <c r="N51" s="230"/>
      <c r="P51" s="230"/>
      <c r="Q51" s="230"/>
      <c r="R51" s="232"/>
    </row>
    <row r="52" spans="1:18" ht="2.1" customHeight="1" x14ac:dyDescent="0.4">
      <c r="A52" s="62"/>
      <c r="B52" s="62"/>
      <c r="C52" s="62"/>
      <c r="D52" s="62"/>
      <c r="E52" s="62"/>
      <c r="F52" s="62"/>
      <c r="G52" s="62"/>
      <c r="H52" s="62"/>
      <c r="I52" s="62"/>
      <c r="J52" s="62"/>
      <c r="K52" s="62"/>
      <c r="L52" s="62"/>
      <c r="M52" s="62"/>
    </row>
    <row r="53" spans="1:18" x14ac:dyDescent="0.4">
      <c r="A53" s="62"/>
      <c r="B53" s="9" t="s">
        <v>95</v>
      </c>
      <c r="C53" s="9"/>
      <c r="D53" s="189"/>
      <c r="E53" s="189"/>
      <c r="F53" s="189"/>
      <c r="G53" s="189"/>
      <c r="H53" s="189"/>
      <c r="I53" s="189"/>
      <c r="J53" s="189"/>
      <c r="K53" s="189"/>
      <c r="L53" s="189"/>
      <c r="M53" s="189"/>
    </row>
    <row r="54" spans="1:18" x14ac:dyDescent="0.4">
      <c r="A54" s="62"/>
      <c r="B54" s="62"/>
      <c r="C54" s="62"/>
      <c r="D54" s="62"/>
      <c r="E54" s="62"/>
      <c r="F54" s="62"/>
      <c r="G54" s="62"/>
      <c r="H54" s="62"/>
      <c r="I54" s="62"/>
      <c r="J54" s="62"/>
      <c r="K54" s="62"/>
      <c r="L54" s="62"/>
      <c r="M54" s="62"/>
    </row>
    <row r="55" spans="1:18" x14ac:dyDescent="0.4">
      <c r="A55" s="62"/>
      <c r="B55" s="62"/>
      <c r="C55" s="62"/>
      <c r="D55" s="62"/>
      <c r="E55" s="62"/>
      <c r="F55" s="62"/>
      <c r="G55" s="62"/>
      <c r="H55" s="62"/>
      <c r="I55" s="62"/>
      <c r="J55" s="62"/>
      <c r="K55" s="62"/>
      <c r="L55" s="62"/>
      <c r="M55" s="62"/>
    </row>
  </sheetData>
  <mergeCells count="14">
    <mergeCell ref="B5:B7"/>
    <mergeCell ref="D5:F5"/>
    <mergeCell ref="G5:L5"/>
    <mergeCell ref="D6:D7"/>
    <mergeCell ref="E6:F6"/>
    <mergeCell ref="G6:H6"/>
    <mergeCell ref="I6:J6"/>
    <mergeCell ref="K6:L6"/>
    <mergeCell ref="B29:B31"/>
    <mergeCell ref="D29:K29"/>
    <mergeCell ref="D30:E30"/>
    <mergeCell ref="F30:G30"/>
    <mergeCell ref="H30:I30"/>
    <mergeCell ref="J30:K30"/>
  </mergeCells>
  <phoneticPr fontId="23"/>
  <pageMargins left="0.62992125984251968" right="0.2" top="0.47244094488188981"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S32"/>
  <sheetViews>
    <sheetView showGridLines="0" zoomScaleNormal="100" workbookViewId="0">
      <selection activeCell="O25" sqref="O25"/>
    </sheetView>
  </sheetViews>
  <sheetFormatPr defaultColWidth="6.125" defaultRowHeight="10.5" x14ac:dyDescent="0.4"/>
  <cols>
    <col min="1" max="2" width="4.375" style="247" customWidth="1"/>
    <col min="3" max="3" width="7.625" style="283" customWidth="1"/>
    <col min="4" max="13" width="7.625" style="247" customWidth="1"/>
    <col min="14" max="14" width="6" style="247" customWidth="1"/>
    <col min="15" max="15" width="6.125" style="247" customWidth="1"/>
    <col min="16" max="16" width="7.875" style="247" bestFit="1" customWidth="1"/>
    <col min="17" max="16384" width="6.125" style="247"/>
  </cols>
  <sheetData>
    <row r="1" spans="1:19" s="243" customFormat="1" ht="14.25" customHeight="1" x14ac:dyDescent="0.4">
      <c r="A1" s="238" t="s">
        <v>96</v>
      </c>
      <c r="B1" s="239"/>
      <c r="C1" s="240"/>
      <c r="D1" s="241"/>
      <c r="E1" s="241"/>
      <c r="F1" s="241"/>
      <c r="G1" s="241"/>
      <c r="H1" s="241"/>
      <c r="I1" s="241"/>
      <c r="J1" s="241"/>
      <c r="K1" s="241"/>
      <c r="L1" s="241"/>
      <c r="M1" s="242"/>
      <c r="N1" s="242"/>
      <c r="S1" s="244"/>
    </row>
    <row r="2" spans="1:19" x14ac:dyDescent="0.4">
      <c r="A2" s="245"/>
      <c r="B2" s="196"/>
      <c r="C2" s="246"/>
      <c r="D2" s="245"/>
      <c r="E2" s="245"/>
      <c r="F2" s="245"/>
      <c r="G2" s="245"/>
      <c r="H2" s="245"/>
      <c r="I2" s="245"/>
      <c r="J2" s="245"/>
      <c r="K2" s="245"/>
      <c r="L2" s="245"/>
    </row>
    <row r="3" spans="1:19" ht="9.75" customHeight="1" x14ac:dyDescent="0.4">
      <c r="A3" s="27"/>
      <c r="B3" s="62"/>
      <c r="C3" s="9"/>
      <c r="D3" s="62"/>
      <c r="E3" s="62"/>
      <c r="F3" s="62"/>
      <c r="G3" s="62"/>
      <c r="H3" s="62"/>
      <c r="I3" s="62"/>
      <c r="J3" s="62"/>
      <c r="K3" s="62"/>
      <c r="L3" s="14" t="s">
        <v>97</v>
      </c>
    </row>
    <row r="4" spans="1:19" ht="2.1" customHeight="1" thickBot="1" x14ac:dyDescent="0.45">
      <c r="A4" s="27"/>
      <c r="B4" s="62"/>
      <c r="C4" s="9"/>
      <c r="D4" s="62"/>
      <c r="E4" s="62"/>
      <c r="F4" s="62"/>
      <c r="G4" s="62"/>
      <c r="H4" s="62"/>
      <c r="I4" s="62"/>
      <c r="J4" s="62"/>
      <c r="K4" s="62"/>
      <c r="L4" s="177"/>
    </row>
    <row r="5" spans="1:19" s="195" customFormat="1" ht="15" customHeight="1" x14ac:dyDescent="0.4">
      <c r="A5" s="248"/>
      <c r="B5" s="249" t="s">
        <v>98</v>
      </c>
      <c r="C5" s="849" t="s">
        <v>99</v>
      </c>
      <c r="D5" s="850"/>
      <c r="E5" s="850"/>
      <c r="F5" s="850"/>
      <c r="G5" s="850"/>
      <c r="H5" s="851"/>
      <c r="I5" s="824" t="s">
        <v>100</v>
      </c>
      <c r="J5" s="825"/>
      <c r="K5" s="825"/>
      <c r="L5" s="825"/>
      <c r="M5" s="250"/>
    </row>
    <row r="6" spans="1:19" s="195" customFormat="1" ht="8.1" customHeight="1" x14ac:dyDescent="0.4">
      <c r="A6" s="27"/>
      <c r="B6" s="131"/>
      <c r="C6" s="852"/>
      <c r="D6" s="804"/>
      <c r="E6" s="804"/>
      <c r="F6" s="804"/>
      <c r="G6" s="804"/>
      <c r="H6" s="805"/>
      <c r="I6" s="816" t="s">
        <v>101</v>
      </c>
      <c r="J6" s="817"/>
      <c r="K6" s="816" t="s">
        <v>102</v>
      </c>
      <c r="L6" s="853"/>
      <c r="N6" s="200"/>
    </row>
    <row r="7" spans="1:19" s="195" customFormat="1" ht="8.1" customHeight="1" x14ac:dyDescent="0.4">
      <c r="A7" s="27"/>
      <c r="B7" s="131"/>
      <c r="C7" s="852"/>
      <c r="D7" s="804"/>
      <c r="E7" s="804"/>
      <c r="F7" s="804"/>
      <c r="G7" s="804"/>
      <c r="H7" s="805"/>
      <c r="I7" s="817"/>
      <c r="J7" s="817"/>
      <c r="K7" s="817"/>
      <c r="L7" s="853"/>
      <c r="N7" s="200"/>
    </row>
    <row r="8" spans="1:19" s="195" customFormat="1" ht="12.95" customHeight="1" x14ac:dyDescent="0.4">
      <c r="A8" s="27"/>
      <c r="B8" s="131"/>
      <c r="C8" s="854" t="s">
        <v>103</v>
      </c>
      <c r="D8" s="854"/>
      <c r="E8" s="854" t="s">
        <v>73</v>
      </c>
      <c r="F8" s="854"/>
      <c r="G8" s="854"/>
      <c r="H8" s="854"/>
      <c r="I8" s="251" t="s">
        <v>104</v>
      </c>
      <c r="J8" s="251" t="s">
        <v>105</v>
      </c>
      <c r="K8" s="251" t="s">
        <v>104</v>
      </c>
      <c r="L8" s="252" t="s">
        <v>105</v>
      </c>
      <c r="N8" s="200"/>
    </row>
    <row r="9" spans="1:19" s="195" customFormat="1" ht="12.95" customHeight="1" x14ac:dyDescent="0.4">
      <c r="A9" s="21" t="s">
        <v>106</v>
      </c>
      <c r="B9" s="201"/>
      <c r="C9" s="854"/>
      <c r="D9" s="854"/>
      <c r="E9" s="854" t="s">
        <v>107</v>
      </c>
      <c r="F9" s="854"/>
      <c r="G9" s="854" t="s">
        <v>108</v>
      </c>
      <c r="H9" s="854"/>
      <c r="I9" s="253" t="s">
        <v>109</v>
      </c>
      <c r="J9" s="253" t="s">
        <v>110</v>
      </c>
      <c r="K9" s="253" t="s">
        <v>109</v>
      </c>
      <c r="L9" s="254" t="s">
        <v>110</v>
      </c>
      <c r="N9" s="200"/>
    </row>
    <row r="10" spans="1:19" s="195" customFormat="1" ht="5.25" customHeight="1" x14ac:dyDescent="0.4">
      <c r="A10" s="27"/>
      <c r="B10" s="131"/>
      <c r="C10" s="255"/>
      <c r="D10" s="199"/>
      <c r="E10" s="256"/>
      <c r="F10" s="257"/>
      <c r="G10" s="847"/>
      <c r="H10" s="848"/>
      <c r="I10" s="258"/>
      <c r="J10" s="258"/>
      <c r="K10" s="258"/>
      <c r="L10" s="259"/>
      <c r="N10" s="200"/>
    </row>
    <row r="11" spans="1:19" s="195" customFormat="1" ht="12" customHeight="1" x14ac:dyDescent="0.4">
      <c r="A11" s="177" t="s">
        <v>111</v>
      </c>
      <c r="B11" s="117" t="s">
        <v>112</v>
      </c>
      <c r="C11" s="835">
        <v>35566</v>
      </c>
      <c r="D11" s="836"/>
      <c r="E11" s="837">
        <f>+J11+L11+D23+F23+SUM(H23)+SUM(L23)</f>
        <v>985865</v>
      </c>
      <c r="F11" s="838"/>
      <c r="G11" s="839">
        <v>901224</v>
      </c>
      <c r="H11" s="840"/>
      <c r="I11" s="260">
        <v>5418</v>
      </c>
      <c r="J11" s="260">
        <v>22417</v>
      </c>
      <c r="K11" s="260">
        <v>26816</v>
      </c>
      <c r="L11" s="261">
        <v>808270</v>
      </c>
      <c r="N11" s="200"/>
    </row>
    <row r="12" spans="1:19" s="195" customFormat="1" ht="12" customHeight="1" x14ac:dyDescent="0.4">
      <c r="A12" s="27"/>
      <c r="B12" s="117">
        <v>24</v>
      </c>
      <c r="C12" s="835">
        <v>32045</v>
      </c>
      <c r="D12" s="836"/>
      <c r="E12" s="837">
        <v>837974</v>
      </c>
      <c r="F12" s="838"/>
      <c r="G12" s="839">
        <v>765331</v>
      </c>
      <c r="H12" s="840"/>
      <c r="I12" s="260">
        <v>4813</v>
      </c>
      <c r="J12" s="260">
        <v>21372</v>
      </c>
      <c r="K12" s="260">
        <v>24400</v>
      </c>
      <c r="L12" s="261">
        <v>740920</v>
      </c>
      <c r="N12" s="200"/>
      <c r="O12" s="262"/>
      <c r="P12" s="262"/>
    </row>
    <row r="13" spans="1:19" s="195" customFormat="1" ht="12" customHeight="1" x14ac:dyDescent="0.4">
      <c r="A13" s="27"/>
      <c r="B13" s="117">
        <v>26</v>
      </c>
      <c r="C13" s="835">
        <v>34250</v>
      </c>
      <c r="D13" s="836"/>
      <c r="E13" s="837">
        <v>1038143</v>
      </c>
      <c r="F13" s="838"/>
      <c r="G13" s="839">
        <v>962813</v>
      </c>
      <c r="H13" s="840"/>
      <c r="I13" s="260">
        <v>4509</v>
      </c>
      <c r="J13" s="260">
        <v>19088</v>
      </c>
      <c r="K13" s="260">
        <v>26268</v>
      </c>
      <c r="L13" s="261">
        <v>845993</v>
      </c>
      <c r="N13" s="200"/>
      <c r="O13" s="262"/>
      <c r="P13" s="262"/>
    </row>
    <row r="14" spans="1:19" s="195" customFormat="1" ht="12" customHeight="1" x14ac:dyDescent="0.4">
      <c r="A14" s="263"/>
      <c r="B14" s="264">
        <v>28</v>
      </c>
      <c r="C14" s="841">
        <v>31065</v>
      </c>
      <c r="D14" s="842"/>
      <c r="E14" s="843">
        <v>942339</v>
      </c>
      <c r="F14" s="844"/>
      <c r="G14" s="845">
        <v>885103</v>
      </c>
      <c r="H14" s="846"/>
      <c r="I14" s="265">
        <v>3934</v>
      </c>
      <c r="J14" s="265">
        <v>16995</v>
      </c>
      <c r="K14" s="265">
        <v>24277</v>
      </c>
      <c r="L14" s="266">
        <v>841648</v>
      </c>
      <c r="N14" s="200"/>
      <c r="O14" s="262"/>
      <c r="P14" s="262"/>
    </row>
    <row r="15" spans="1:19" s="195" customFormat="1" ht="3.95" customHeight="1" thickBot="1" x14ac:dyDescent="0.45">
      <c r="A15" s="267"/>
      <c r="B15" s="267"/>
      <c r="C15" s="268"/>
      <c r="D15" s="269"/>
      <c r="E15" s="822"/>
      <c r="F15" s="823"/>
      <c r="G15" s="269"/>
      <c r="H15" s="270"/>
      <c r="I15" s="271"/>
      <c r="J15" s="271"/>
      <c r="K15" s="271"/>
      <c r="L15" s="272"/>
      <c r="N15" s="200"/>
    </row>
    <row r="16" spans="1:19" s="200" customFormat="1" ht="6" customHeight="1" thickBot="1" x14ac:dyDescent="0.45">
      <c r="A16" s="27"/>
      <c r="B16" s="198"/>
      <c r="C16" s="273"/>
      <c r="D16" s="27"/>
      <c r="E16" s="27"/>
      <c r="F16" s="27"/>
      <c r="G16" s="27"/>
      <c r="H16" s="27"/>
      <c r="I16" s="27"/>
      <c r="J16" s="27"/>
      <c r="K16" s="27"/>
      <c r="L16" s="27"/>
    </row>
    <row r="17" spans="1:12" s="195" customFormat="1" ht="15" customHeight="1" x14ac:dyDescent="0.4">
      <c r="A17" s="248"/>
      <c r="B17" s="249" t="s">
        <v>98</v>
      </c>
      <c r="C17" s="824" t="s">
        <v>113</v>
      </c>
      <c r="D17" s="825"/>
      <c r="E17" s="825"/>
      <c r="F17" s="825"/>
      <c r="G17" s="825"/>
      <c r="H17" s="825"/>
      <c r="I17" s="825"/>
      <c r="J17" s="825"/>
      <c r="K17" s="825"/>
      <c r="L17" s="825"/>
    </row>
    <row r="18" spans="1:12" s="195" customFormat="1" ht="8.1" customHeight="1" x14ac:dyDescent="0.4">
      <c r="A18" s="27"/>
      <c r="B18" s="131"/>
      <c r="C18" s="826" t="s">
        <v>114</v>
      </c>
      <c r="D18" s="826"/>
      <c r="E18" s="828" t="s">
        <v>115</v>
      </c>
      <c r="F18" s="829"/>
      <c r="G18" s="828" t="s">
        <v>116</v>
      </c>
      <c r="H18" s="829"/>
      <c r="I18" s="828" t="s">
        <v>117</v>
      </c>
      <c r="J18" s="828"/>
      <c r="K18" s="828" t="s">
        <v>118</v>
      </c>
      <c r="L18" s="832"/>
    </row>
    <row r="19" spans="1:12" s="195" customFormat="1" ht="8.1" customHeight="1" x14ac:dyDescent="0.4">
      <c r="A19" s="27"/>
      <c r="B19" s="131"/>
      <c r="C19" s="827"/>
      <c r="D19" s="827"/>
      <c r="E19" s="830"/>
      <c r="F19" s="830"/>
      <c r="G19" s="830"/>
      <c r="H19" s="830"/>
      <c r="I19" s="831"/>
      <c r="J19" s="831"/>
      <c r="K19" s="833"/>
      <c r="L19" s="834"/>
    </row>
    <row r="20" spans="1:12" s="195" customFormat="1" ht="12.95" customHeight="1" x14ac:dyDescent="0.4">
      <c r="A20" s="27"/>
      <c r="B20" s="131"/>
      <c r="C20" s="251" t="s">
        <v>104</v>
      </c>
      <c r="D20" s="251" t="s">
        <v>105</v>
      </c>
      <c r="E20" s="251" t="s">
        <v>104</v>
      </c>
      <c r="F20" s="251" t="s">
        <v>105</v>
      </c>
      <c r="G20" s="251" t="s">
        <v>104</v>
      </c>
      <c r="H20" s="251" t="s">
        <v>105</v>
      </c>
      <c r="I20" s="251" t="s">
        <v>104</v>
      </c>
      <c r="J20" s="251" t="s">
        <v>105</v>
      </c>
      <c r="K20" s="251" t="s">
        <v>104</v>
      </c>
      <c r="L20" s="252" t="s">
        <v>105</v>
      </c>
    </row>
    <row r="21" spans="1:12" s="195" customFormat="1" ht="12.95" customHeight="1" x14ac:dyDescent="0.4">
      <c r="A21" s="21" t="s">
        <v>106</v>
      </c>
      <c r="B21" s="201"/>
      <c r="C21" s="253" t="s">
        <v>109</v>
      </c>
      <c r="D21" s="253" t="s">
        <v>110</v>
      </c>
      <c r="E21" s="253" t="s">
        <v>109</v>
      </c>
      <c r="F21" s="253" t="s">
        <v>110</v>
      </c>
      <c r="G21" s="253" t="s">
        <v>109</v>
      </c>
      <c r="H21" s="253" t="s">
        <v>110</v>
      </c>
      <c r="I21" s="253" t="s">
        <v>109</v>
      </c>
      <c r="J21" s="253" t="s">
        <v>110</v>
      </c>
      <c r="K21" s="253" t="s">
        <v>109</v>
      </c>
      <c r="L21" s="254" t="s">
        <v>110</v>
      </c>
    </row>
    <row r="22" spans="1:12" s="195" customFormat="1" ht="5.25" customHeight="1" x14ac:dyDescent="0.4">
      <c r="A22" s="27"/>
      <c r="B22" s="131"/>
      <c r="C22" s="274"/>
      <c r="D22" s="274"/>
      <c r="E22" s="274"/>
      <c r="F22" s="274"/>
      <c r="G22" s="274"/>
      <c r="H22" s="274"/>
      <c r="I22" s="274"/>
      <c r="J22" s="274"/>
      <c r="K22" s="274"/>
      <c r="L22" s="275"/>
    </row>
    <row r="23" spans="1:12" s="195" customFormat="1" ht="12" customHeight="1" x14ac:dyDescent="0.4">
      <c r="A23" s="276" t="s">
        <v>111</v>
      </c>
      <c r="B23" s="277" t="s">
        <v>112</v>
      </c>
      <c r="C23" s="260">
        <v>2516</v>
      </c>
      <c r="D23" s="260">
        <v>70153</v>
      </c>
      <c r="E23" s="260">
        <v>480</v>
      </c>
      <c r="F23" s="260">
        <v>2485</v>
      </c>
      <c r="G23" s="260">
        <v>152</v>
      </c>
      <c r="H23" s="260">
        <v>67375</v>
      </c>
      <c r="I23" s="260" t="s">
        <v>119</v>
      </c>
      <c r="J23" s="260" t="s">
        <v>119</v>
      </c>
      <c r="K23" s="260">
        <v>184</v>
      </c>
      <c r="L23" s="261">
        <v>15165</v>
      </c>
    </row>
    <row r="24" spans="1:12" s="195" customFormat="1" ht="12" customHeight="1" x14ac:dyDescent="0.4">
      <c r="A24" s="278"/>
      <c r="B24" s="277">
        <v>24</v>
      </c>
      <c r="C24" s="260">
        <v>2387</v>
      </c>
      <c r="D24" s="260">
        <v>73081</v>
      </c>
      <c r="E24" s="260">
        <v>445</v>
      </c>
      <c r="F24" s="260">
        <v>2601</v>
      </c>
      <c r="G24" s="260" t="s">
        <v>31</v>
      </c>
      <c r="H24" s="260" t="s">
        <v>31</v>
      </c>
      <c r="I24" s="260" t="s">
        <v>119</v>
      </c>
      <c r="J24" s="260" t="s">
        <v>119</v>
      </c>
      <c r="K24" s="260" t="s">
        <v>31</v>
      </c>
      <c r="L24" s="261" t="s">
        <v>31</v>
      </c>
    </row>
    <row r="25" spans="1:12" s="195" customFormat="1" ht="12" customHeight="1" x14ac:dyDescent="0.4">
      <c r="A25" s="278"/>
      <c r="B25" s="277">
        <v>26</v>
      </c>
      <c r="C25" s="260">
        <v>2732</v>
      </c>
      <c r="D25" s="260">
        <v>85642</v>
      </c>
      <c r="E25" s="260">
        <v>395</v>
      </c>
      <c r="F25" s="260">
        <v>2118</v>
      </c>
      <c r="G25" s="260">
        <v>155</v>
      </c>
      <c r="H25" s="260">
        <v>70289</v>
      </c>
      <c r="I25" s="260" t="s">
        <v>119</v>
      </c>
      <c r="J25" s="260" t="s">
        <v>119</v>
      </c>
      <c r="K25" s="260">
        <v>191</v>
      </c>
      <c r="L25" s="261">
        <v>15013</v>
      </c>
    </row>
    <row r="26" spans="1:12" s="195" customFormat="1" ht="12" customHeight="1" x14ac:dyDescent="0.4">
      <c r="A26" s="279"/>
      <c r="B26" s="280">
        <v>28</v>
      </c>
      <c r="C26" s="265">
        <v>2514</v>
      </c>
      <c r="D26" s="265">
        <v>81891</v>
      </c>
      <c r="E26" s="265">
        <v>340</v>
      </c>
      <c r="F26" s="265">
        <v>1805</v>
      </c>
      <c r="G26" s="265" t="s">
        <v>31</v>
      </c>
      <c r="H26" s="265" t="s">
        <v>31</v>
      </c>
      <c r="I26" s="265" t="s">
        <v>119</v>
      </c>
      <c r="J26" s="265" t="s">
        <v>119</v>
      </c>
      <c r="K26" s="265" t="s">
        <v>31</v>
      </c>
      <c r="L26" s="266" t="s">
        <v>31</v>
      </c>
    </row>
    <row r="27" spans="1:12" s="195" customFormat="1" ht="3.95" customHeight="1" thickBot="1" x14ac:dyDescent="0.45">
      <c r="A27" s="267"/>
      <c r="B27" s="267"/>
      <c r="C27" s="281"/>
      <c r="D27" s="281"/>
      <c r="E27" s="281"/>
      <c r="F27" s="281"/>
      <c r="G27" s="281"/>
      <c r="H27" s="281"/>
      <c r="I27" s="281"/>
      <c r="J27" s="281"/>
      <c r="K27" s="281"/>
      <c r="L27" s="282"/>
    </row>
    <row r="28" spans="1:12" s="195" customFormat="1" ht="2.1" customHeight="1" x14ac:dyDescent="0.4">
      <c r="A28" s="62"/>
      <c r="B28" s="62"/>
      <c r="C28" s="9"/>
      <c r="D28" s="62"/>
      <c r="E28" s="62"/>
      <c r="F28" s="62"/>
      <c r="G28" s="62"/>
      <c r="H28" s="62"/>
      <c r="I28" s="62"/>
      <c r="J28" s="62"/>
      <c r="K28" s="62"/>
      <c r="L28" s="62"/>
    </row>
    <row r="29" spans="1:12" s="3" customFormat="1" x14ac:dyDescent="0.4">
      <c r="A29" s="110" t="s">
        <v>120</v>
      </c>
      <c r="B29" s="2"/>
      <c r="C29" s="110"/>
      <c r="D29" s="2"/>
      <c r="E29" s="2"/>
      <c r="F29" s="2"/>
      <c r="G29" s="2"/>
      <c r="H29" s="2"/>
      <c r="I29" s="2"/>
      <c r="J29" s="2"/>
      <c r="K29" s="2"/>
      <c r="L29" s="186"/>
    </row>
    <row r="30" spans="1:12" s="3" customFormat="1" x14ac:dyDescent="0.4">
      <c r="A30" s="110" t="s">
        <v>121</v>
      </c>
      <c r="B30" s="110"/>
      <c r="C30" s="110"/>
      <c r="D30" s="110"/>
      <c r="E30" s="110"/>
      <c r="F30" s="110"/>
      <c r="G30" s="110"/>
      <c r="H30" s="110"/>
      <c r="I30" s="110"/>
      <c r="J30" s="2"/>
      <c r="K30" s="2"/>
      <c r="L30" s="186"/>
    </row>
    <row r="31" spans="1:12" s="195" customFormat="1" x14ac:dyDescent="0.4">
      <c r="A31" s="62"/>
      <c r="B31" s="62"/>
      <c r="C31" s="62"/>
      <c r="D31" s="62"/>
      <c r="E31" s="62"/>
      <c r="F31" s="62"/>
      <c r="G31" s="62"/>
      <c r="H31" s="62"/>
      <c r="I31" s="62"/>
      <c r="J31" s="62"/>
      <c r="K31" s="62"/>
      <c r="L31" s="190"/>
    </row>
    <row r="32" spans="1:12" x14ac:dyDescent="0.4">
      <c r="A32" s="245"/>
      <c r="B32" s="245"/>
      <c r="C32" s="246"/>
      <c r="D32" s="245"/>
      <c r="E32" s="245"/>
      <c r="F32" s="245"/>
      <c r="G32" s="245"/>
      <c r="H32" s="245"/>
      <c r="I32" s="245"/>
      <c r="J32" s="245"/>
      <c r="K32" s="245"/>
      <c r="L32" s="245"/>
    </row>
  </sheetData>
  <mergeCells count="28">
    <mergeCell ref="C5:H7"/>
    <mergeCell ref="I5:L5"/>
    <mergeCell ref="I6:J7"/>
    <mergeCell ref="K6:L7"/>
    <mergeCell ref="C8:D9"/>
    <mergeCell ref="E8:H8"/>
    <mergeCell ref="E9:F9"/>
    <mergeCell ref="G9:H9"/>
    <mergeCell ref="G10:H10"/>
    <mergeCell ref="C11:D11"/>
    <mergeCell ref="E11:F11"/>
    <mergeCell ref="G11:H11"/>
    <mergeCell ref="C12:D12"/>
    <mergeCell ref="E12:F12"/>
    <mergeCell ref="G12:H12"/>
    <mergeCell ref="C13:D13"/>
    <mergeCell ref="E13:F13"/>
    <mergeCell ref="G13:H13"/>
    <mergeCell ref="C14:D14"/>
    <mergeCell ref="E14:F14"/>
    <mergeCell ref="G14:H14"/>
    <mergeCell ref="E15:F15"/>
    <mergeCell ref="C17:L17"/>
    <mergeCell ref="C18:D19"/>
    <mergeCell ref="E18:F19"/>
    <mergeCell ref="G18:H19"/>
    <mergeCell ref="I18:J19"/>
    <mergeCell ref="K18:L19"/>
  </mergeCells>
  <phoneticPr fontId="23"/>
  <pageMargins left="0.59055118110236227" right="0.62992125984251968" top="0.47244094488188981" bottom="0.39370078740157483" header="0.51181102362204722" footer="0.51181102362204722"/>
  <pageSetup paperSize="9" scale="96" fitToHeight="0" orientation="portrait" r:id="rId1"/>
  <headerFooter alignWithMargins="0"/>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S46"/>
  <sheetViews>
    <sheetView showGridLines="0" zoomScaleNormal="100" workbookViewId="0">
      <selection activeCell="Q25" sqref="Q25"/>
    </sheetView>
  </sheetViews>
  <sheetFormatPr defaultColWidth="6.125" defaultRowHeight="10.5" x14ac:dyDescent="0.4"/>
  <cols>
    <col min="1" max="1" width="0.875" style="114" customWidth="1"/>
    <col min="2" max="2" width="5.625" style="114" customWidth="1"/>
    <col min="3" max="3" width="2.625" style="114" customWidth="1"/>
    <col min="4" max="4" width="6.625" style="114" customWidth="1"/>
    <col min="5" max="5" width="4.625" style="114" customWidth="1"/>
    <col min="6" max="6" width="0.875" style="114" customWidth="1"/>
    <col min="7" max="7" width="9.625" style="114" customWidth="1"/>
    <col min="8" max="8" width="6.125" style="114" customWidth="1"/>
    <col min="9" max="9" width="9.625" style="114" customWidth="1"/>
    <col min="10" max="10" width="6.125" style="114" customWidth="1"/>
    <col min="11" max="11" width="9.625" style="114" customWidth="1"/>
    <col min="12" max="12" width="6.125" style="114" customWidth="1"/>
    <col min="13" max="13" width="9.625" style="114" customWidth="1"/>
    <col min="14" max="14" width="6.375" style="114" bestFit="1" customWidth="1"/>
    <col min="15" max="16" width="6.125" style="114"/>
    <col min="17" max="17" width="7.75" style="114" customWidth="1"/>
    <col min="18" max="16384" width="6.125" style="114"/>
  </cols>
  <sheetData>
    <row r="1" spans="1:19" ht="19.5" customHeight="1" x14ac:dyDescent="0.15">
      <c r="A1" s="7" t="s">
        <v>122</v>
      </c>
      <c r="B1" s="2"/>
      <c r="C1" s="2"/>
      <c r="D1" s="2"/>
      <c r="E1" s="2"/>
      <c r="F1" s="2"/>
      <c r="G1" s="13"/>
      <c r="H1" s="2"/>
      <c r="I1" s="13"/>
      <c r="J1" s="284"/>
      <c r="K1" s="13"/>
      <c r="L1" s="284"/>
      <c r="M1" s="2"/>
      <c r="N1" s="285"/>
      <c r="S1" s="152"/>
    </row>
    <row r="2" spans="1:19" s="287" customFormat="1" ht="18" customHeight="1" x14ac:dyDescent="0.4">
      <c r="A2" s="10"/>
      <c r="B2" s="286" t="s">
        <v>123</v>
      </c>
      <c r="C2" s="11"/>
      <c r="D2" s="11"/>
      <c r="E2" s="11"/>
      <c r="F2" s="12"/>
      <c r="G2" s="13"/>
      <c r="H2" s="10"/>
      <c r="I2" s="13"/>
      <c r="J2" s="10"/>
      <c r="K2" s="13"/>
      <c r="L2" s="10"/>
      <c r="M2" s="13"/>
      <c r="N2" s="16"/>
    </row>
    <row r="3" spans="1:19" ht="9.75" customHeight="1" x14ac:dyDescent="0.4">
      <c r="A3" s="27"/>
      <c r="B3" s="2"/>
      <c r="C3" s="110"/>
      <c r="D3" s="2"/>
      <c r="E3" s="2"/>
      <c r="F3" s="2"/>
      <c r="G3" s="2"/>
      <c r="H3" s="2"/>
      <c r="I3" s="2"/>
      <c r="J3" s="2"/>
      <c r="K3" s="2"/>
      <c r="L3" s="2"/>
      <c r="M3" s="2"/>
      <c r="N3" s="288" t="s">
        <v>124</v>
      </c>
    </row>
    <row r="4" spans="1:19" s="247" customFormat="1" ht="2.1" customHeight="1" thickBot="1" x14ac:dyDescent="0.45">
      <c r="A4" s="27"/>
      <c r="B4" s="62"/>
      <c r="C4" s="9"/>
      <c r="D4" s="62"/>
      <c r="E4" s="62"/>
      <c r="F4" s="62"/>
      <c r="G4" s="62"/>
      <c r="H4" s="62"/>
      <c r="I4" s="62"/>
      <c r="J4" s="62"/>
      <c r="K4" s="62"/>
      <c r="L4" s="177"/>
    </row>
    <row r="5" spans="1:19" ht="15" customHeight="1" x14ac:dyDescent="0.4">
      <c r="A5" s="17"/>
      <c r="B5" s="808" t="s">
        <v>4</v>
      </c>
      <c r="C5" s="808"/>
      <c r="D5" s="808"/>
      <c r="E5" s="808"/>
      <c r="F5" s="19"/>
      <c r="G5" s="793" t="s">
        <v>125</v>
      </c>
      <c r="H5" s="794"/>
      <c r="I5" s="793">
        <v>26</v>
      </c>
      <c r="J5" s="794"/>
      <c r="K5" s="809">
        <v>28</v>
      </c>
      <c r="L5" s="810"/>
      <c r="M5" s="792" t="s">
        <v>126</v>
      </c>
      <c r="N5" s="792"/>
    </row>
    <row r="6" spans="1:19" ht="15" customHeight="1" x14ac:dyDescent="0.4">
      <c r="A6" s="20"/>
      <c r="B6" s="855" t="s">
        <v>6</v>
      </c>
      <c r="C6" s="855"/>
      <c r="D6" s="855"/>
      <c r="E6" s="855"/>
      <c r="F6" s="22"/>
      <c r="G6" s="289"/>
      <c r="H6" s="290" t="s">
        <v>7</v>
      </c>
      <c r="I6" s="289"/>
      <c r="J6" s="290" t="s">
        <v>7</v>
      </c>
      <c r="K6" s="134"/>
      <c r="L6" s="135" t="s">
        <v>7</v>
      </c>
      <c r="M6" s="95"/>
      <c r="N6" s="96" t="s">
        <v>7</v>
      </c>
    </row>
    <row r="7" spans="1:19" ht="3.95" customHeight="1" x14ac:dyDescent="0.4">
      <c r="A7" s="27"/>
      <c r="B7" s="27"/>
      <c r="C7" s="27"/>
      <c r="D7" s="27"/>
      <c r="E7" s="27"/>
      <c r="F7" s="28"/>
      <c r="G7" s="90"/>
      <c r="H7" s="91"/>
      <c r="I7" s="90"/>
      <c r="J7" s="91"/>
      <c r="K7" s="136"/>
      <c r="L7" s="137"/>
      <c r="M7" s="92"/>
      <c r="N7" s="90"/>
    </row>
    <row r="8" spans="1:19" ht="11.45" customHeight="1" x14ac:dyDescent="0.4">
      <c r="A8" s="27"/>
      <c r="B8" s="856" t="s">
        <v>74</v>
      </c>
      <c r="C8" s="857"/>
      <c r="D8" s="857"/>
      <c r="E8" s="857"/>
      <c r="F8" s="50"/>
      <c r="G8" s="66">
        <v>14500</v>
      </c>
      <c r="H8" s="291">
        <v>100</v>
      </c>
      <c r="I8" s="166">
        <v>15346</v>
      </c>
      <c r="J8" s="138">
        <v>100</v>
      </c>
      <c r="K8" s="168">
        <v>13647</v>
      </c>
      <c r="L8" s="143">
        <v>100</v>
      </c>
      <c r="M8" s="170">
        <v>206149</v>
      </c>
      <c r="N8" s="120">
        <v>100</v>
      </c>
    </row>
    <row r="9" spans="1:19" ht="11.45" customHeight="1" x14ac:dyDescent="0.4">
      <c r="A9" s="27"/>
      <c r="B9" s="177">
        <v>300</v>
      </c>
      <c r="C9" s="806" t="s">
        <v>127</v>
      </c>
      <c r="D9" s="806"/>
      <c r="E9" s="175" t="s">
        <v>128</v>
      </c>
      <c r="F9" s="50"/>
      <c r="G9" s="66">
        <v>393</v>
      </c>
      <c r="H9" s="291">
        <f>G9/$G$8*100</f>
        <v>2.7103448275862068</v>
      </c>
      <c r="I9" s="166">
        <v>624</v>
      </c>
      <c r="J9" s="138">
        <f>I9/$I$8*100</f>
        <v>4.0662061775055385</v>
      </c>
      <c r="K9" s="168">
        <v>513</v>
      </c>
      <c r="L9" s="143">
        <f>K9/$K$8*100</f>
        <v>3.7590679270169272</v>
      </c>
      <c r="M9" s="170">
        <v>10964</v>
      </c>
      <c r="N9" s="120">
        <f>M9/$M$8*100</f>
        <v>5.3184832330013725</v>
      </c>
    </row>
    <row r="10" spans="1:19" ht="11.45" customHeight="1" x14ac:dyDescent="0.4">
      <c r="A10" s="27"/>
      <c r="B10" s="177">
        <v>300</v>
      </c>
      <c r="C10" s="27" t="s">
        <v>50</v>
      </c>
      <c r="D10" s="177" t="s">
        <v>129</v>
      </c>
      <c r="E10" s="117" t="s">
        <v>128</v>
      </c>
      <c r="F10" s="50"/>
      <c r="G10" s="66">
        <v>2272</v>
      </c>
      <c r="H10" s="291">
        <f t="shared" ref="H10:H17" si="0">G10/$G$8*100</f>
        <v>15.668965517241379</v>
      </c>
      <c r="I10" s="166">
        <v>2203</v>
      </c>
      <c r="J10" s="138">
        <f t="shared" ref="J10:J17" si="1">I10/$I$8*100</f>
        <v>14.355532386289587</v>
      </c>
      <c r="K10" s="168">
        <v>1931</v>
      </c>
      <c r="L10" s="143">
        <f t="shared" ref="L10:L17" si="2">K10/$K$8*100</f>
        <v>14.149629955301531</v>
      </c>
      <c r="M10" s="170">
        <v>56145</v>
      </c>
      <c r="N10" s="120">
        <f t="shared" ref="N10:N17" si="3">M10/$M$8*100</f>
        <v>27.235155154766698</v>
      </c>
    </row>
    <row r="11" spans="1:19" ht="11.45" customHeight="1" x14ac:dyDescent="0.4">
      <c r="A11" s="27"/>
      <c r="B11" s="177">
        <v>500</v>
      </c>
      <c r="C11" s="27" t="s">
        <v>50</v>
      </c>
      <c r="D11" s="177" t="s">
        <v>130</v>
      </c>
      <c r="E11" s="117" t="s">
        <v>128</v>
      </c>
      <c r="F11" s="50"/>
      <c r="G11" s="66">
        <v>791</v>
      </c>
      <c r="H11" s="291">
        <f t="shared" si="0"/>
        <v>5.4551724137931039</v>
      </c>
      <c r="I11" s="166">
        <v>918</v>
      </c>
      <c r="J11" s="138">
        <f t="shared" si="1"/>
        <v>5.9820148572918024</v>
      </c>
      <c r="K11" s="168">
        <v>821</v>
      </c>
      <c r="L11" s="143">
        <f t="shared" si="2"/>
        <v>6.0159742067853736</v>
      </c>
      <c r="M11" s="170">
        <v>18526</v>
      </c>
      <c r="N11" s="120">
        <f t="shared" si="3"/>
        <v>8.9867037919174972</v>
      </c>
    </row>
    <row r="12" spans="1:19" ht="11.45" customHeight="1" x14ac:dyDescent="0.4">
      <c r="A12" s="27"/>
      <c r="B12" s="292">
        <v>1000</v>
      </c>
      <c r="C12" s="27" t="s">
        <v>50</v>
      </c>
      <c r="D12" s="177" t="s">
        <v>131</v>
      </c>
      <c r="E12" s="117" t="s">
        <v>128</v>
      </c>
      <c r="F12" s="50"/>
      <c r="G12" s="66">
        <v>6610</v>
      </c>
      <c r="H12" s="291">
        <f t="shared" si="0"/>
        <v>45.586206896551722</v>
      </c>
      <c r="I12" s="166">
        <v>6316</v>
      </c>
      <c r="J12" s="138">
        <f t="shared" si="1"/>
        <v>41.157304835136195</v>
      </c>
      <c r="K12" s="168">
        <v>5578</v>
      </c>
      <c r="L12" s="143">
        <f t="shared" si="2"/>
        <v>40.873452040741554</v>
      </c>
      <c r="M12" s="170">
        <v>78575</v>
      </c>
      <c r="N12" s="120">
        <f t="shared" si="3"/>
        <v>38.115634807833167</v>
      </c>
    </row>
    <row r="13" spans="1:19" ht="11.45" customHeight="1" x14ac:dyDescent="0.4">
      <c r="A13" s="27"/>
      <c r="B13" s="293">
        <v>3000</v>
      </c>
      <c r="C13" s="27" t="s">
        <v>50</v>
      </c>
      <c r="D13" s="177" t="s">
        <v>132</v>
      </c>
      <c r="E13" s="117" t="s">
        <v>128</v>
      </c>
      <c r="F13" s="50"/>
      <c r="G13" s="66">
        <v>1096</v>
      </c>
      <c r="H13" s="291">
        <f t="shared" si="0"/>
        <v>7.5586206896551724</v>
      </c>
      <c r="I13" s="166">
        <v>1123</v>
      </c>
      <c r="J13" s="138">
        <f t="shared" si="1"/>
        <v>7.3178678482992314</v>
      </c>
      <c r="K13" s="168">
        <v>1038</v>
      </c>
      <c r="L13" s="143">
        <f t="shared" si="2"/>
        <v>7.6060672675313263</v>
      </c>
      <c r="M13" s="170">
        <v>10182</v>
      </c>
      <c r="N13" s="120">
        <f t="shared" si="3"/>
        <v>4.939145957535569</v>
      </c>
    </row>
    <row r="14" spans="1:19" ht="11.45" customHeight="1" x14ac:dyDescent="0.4">
      <c r="A14" s="27"/>
      <c r="B14" s="293">
        <v>5000</v>
      </c>
      <c r="C14" s="27" t="s">
        <v>50</v>
      </c>
      <c r="D14" s="177" t="s">
        <v>133</v>
      </c>
      <c r="E14" s="117" t="s">
        <v>128</v>
      </c>
      <c r="F14" s="50"/>
      <c r="G14" s="66">
        <v>1128</v>
      </c>
      <c r="H14" s="291">
        <f t="shared" si="0"/>
        <v>7.7793103448275867</v>
      </c>
      <c r="I14" s="166">
        <v>1233</v>
      </c>
      <c r="J14" s="138">
        <f t="shared" si="1"/>
        <v>8.034667014205656</v>
      </c>
      <c r="K14" s="168">
        <v>1194</v>
      </c>
      <c r="L14" s="143">
        <f t="shared" si="2"/>
        <v>8.7491756429984608</v>
      </c>
      <c r="M14" s="170">
        <v>9887</v>
      </c>
      <c r="N14" s="120">
        <f t="shared" si="3"/>
        <v>4.7960455786833789</v>
      </c>
    </row>
    <row r="15" spans="1:19" ht="11.45" customHeight="1" x14ac:dyDescent="0.4">
      <c r="A15" s="27"/>
      <c r="B15" s="177" t="s">
        <v>134</v>
      </c>
      <c r="C15" s="27" t="s">
        <v>50</v>
      </c>
      <c r="D15" s="177" t="s">
        <v>135</v>
      </c>
      <c r="E15" s="117" t="s">
        <v>128</v>
      </c>
      <c r="F15" s="50"/>
      <c r="G15" s="66">
        <v>1116</v>
      </c>
      <c r="H15" s="291">
        <f t="shared" si="0"/>
        <v>7.6965517241379313</v>
      </c>
      <c r="I15" s="166">
        <v>1308</v>
      </c>
      <c r="J15" s="138">
        <f t="shared" si="1"/>
        <v>8.5233937182327644</v>
      </c>
      <c r="K15" s="168">
        <f>767+525</f>
        <v>1292</v>
      </c>
      <c r="L15" s="143">
        <f t="shared" si="2"/>
        <v>9.4672821865611496</v>
      </c>
      <c r="M15" s="170">
        <f>5269+2863</f>
        <v>8132</v>
      </c>
      <c r="N15" s="120">
        <f t="shared" si="3"/>
        <v>3.944719596020354</v>
      </c>
    </row>
    <row r="16" spans="1:19" ht="11.45" customHeight="1" x14ac:dyDescent="0.4">
      <c r="A16" s="27"/>
      <c r="B16" s="177" t="s">
        <v>136</v>
      </c>
      <c r="C16" s="27" t="s">
        <v>50</v>
      </c>
      <c r="D16" s="177" t="s">
        <v>137</v>
      </c>
      <c r="E16" s="117" t="s">
        <v>128</v>
      </c>
      <c r="F16" s="50"/>
      <c r="G16" s="66">
        <v>252</v>
      </c>
      <c r="H16" s="291">
        <f t="shared" si="0"/>
        <v>1.7379310344827585</v>
      </c>
      <c r="I16" s="166">
        <v>313</v>
      </c>
      <c r="J16" s="138">
        <f t="shared" si="1"/>
        <v>2.0396194448064642</v>
      </c>
      <c r="K16" s="168">
        <v>293</v>
      </c>
      <c r="L16" s="143">
        <f t="shared" si="2"/>
        <v>2.1469920128966073</v>
      </c>
      <c r="M16" s="170">
        <v>1631</v>
      </c>
      <c r="N16" s="120">
        <f t="shared" si="3"/>
        <v>0.79117531494210491</v>
      </c>
    </row>
    <row r="17" spans="1:19" ht="11.45" customHeight="1" x14ac:dyDescent="0.4">
      <c r="A17" s="27"/>
      <c r="B17" s="174">
        <v>50</v>
      </c>
      <c r="C17" s="806" t="s">
        <v>138</v>
      </c>
      <c r="D17" s="858"/>
      <c r="E17" s="117" t="s">
        <v>139</v>
      </c>
      <c r="F17" s="50"/>
      <c r="G17" s="66">
        <v>259</v>
      </c>
      <c r="H17" s="291">
        <f t="shared" si="0"/>
        <v>1.7862068965517242</v>
      </c>
      <c r="I17" s="166">
        <v>291</v>
      </c>
      <c r="J17" s="138">
        <f t="shared" si="1"/>
        <v>1.8962596116251791</v>
      </c>
      <c r="K17" s="168">
        <v>296</v>
      </c>
      <c r="L17" s="143">
        <f t="shared" si="2"/>
        <v>2.1689748662709754</v>
      </c>
      <c r="M17" s="170">
        <v>1205</v>
      </c>
      <c r="N17" s="120">
        <f t="shared" si="3"/>
        <v>0.58452866615894328</v>
      </c>
    </row>
    <row r="18" spans="1:19" ht="3.95" customHeight="1" thickBot="1" x14ac:dyDescent="0.45">
      <c r="A18" s="36"/>
      <c r="B18" s="36"/>
      <c r="C18" s="36"/>
      <c r="D18" s="36"/>
      <c r="E18" s="36"/>
      <c r="F18" s="37"/>
      <c r="G18" s="294"/>
      <c r="H18" s="295"/>
      <c r="I18" s="294"/>
      <c r="J18" s="295"/>
      <c r="K18" s="296"/>
      <c r="L18" s="297"/>
      <c r="M18" s="298"/>
      <c r="N18" s="294"/>
    </row>
    <row r="19" spans="1:19" ht="2.1" customHeight="1" x14ac:dyDescent="0.4">
      <c r="A19" s="2"/>
      <c r="B19" s="2"/>
      <c r="C19" s="2"/>
      <c r="D19" s="2"/>
      <c r="E19" s="2"/>
      <c r="F19" s="2"/>
      <c r="G19" s="62"/>
      <c r="H19" s="62"/>
      <c r="I19" s="2"/>
      <c r="J19" s="2"/>
      <c r="K19" s="2"/>
      <c r="L19" s="2"/>
      <c r="M19" s="2"/>
      <c r="N19" s="2"/>
    </row>
    <row r="20" spans="1:19" x14ac:dyDescent="0.4">
      <c r="A20" s="110" t="s">
        <v>140</v>
      </c>
      <c r="B20" s="2"/>
      <c r="C20" s="2"/>
      <c r="D20" s="2"/>
      <c r="E20" s="2"/>
      <c r="F20" s="110"/>
      <c r="G20" s="2"/>
      <c r="H20" s="2"/>
      <c r="I20" s="191"/>
      <c r="J20" s="2"/>
      <c r="K20" s="191"/>
      <c r="L20" s="2"/>
      <c r="M20" s="185"/>
      <c r="N20" s="186"/>
    </row>
    <row r="21" spans="1:19" ht="9.75" customHeight="1" x14ac:dyDescent="0.4">
      <c r="A21" s="110"/>
      <c r="B21" s="859" t="s">
        <v>141</v>
      </c>
      <c r="C21" s="859"/>
      <c r="D21" s="859"/>
      <c r="E21" s="859"/>
      <c r="F21" s="859"/>
      <c r="G21" s="859"/>
      <c r="H21" s="859"/>
      <c r="I21" s="859"/>
      <c r="J21" s="2"/>
      <c r="K21" s="191"/>
      <c r="L21" s="2"/>
      <c r="M21" s="185"/>
      <c r="N21" s="186"/>
    </row>
    <row r="22" spans="1:19" ht="9.75" customHeight="1" x14ac:dyDescent="0.4">
      <c r="A22" s="110"/>
      <c r="B22" s="299"/>
      <c r="C22" s="2"/>
      <c r="D22" s="2"/>
      <c r="E22" s="199"/>
      <c r="F22" s="110"/>
      <c r="G22" s="860" t="s">
        <v>142</v>
      </c>
      <c r="H22" s="860"/>
      <c r="I22" s="860"/>
      <c r="J22" s="860"/>
      <c r="K22" s="860"/>
      <c r="L22" s="860"/>
      <c r="M22" s="860"/>
      <c r="N22" s="860"/>
    </row>
    <row r="23" spans="1:19" ht="31.5" customHeight="1" x14ac:dyDescent="0.15">
      <c r="A23" s="2"/>
      <c r="B23" s="300" t="s">
        <v>143</v>
      </c>
      <c r="C23" s="2"/>
      <c r="D23" s="2"/>
      <c r="E23" s="2"/>
      <c r="F23" s="2"/>
      <c r="G23" s="2"/>
      <c r="H23" s="2"/>
      <c r="I23" s="185"/>
      <c r="J23" s="185"/>
      <c r="K23" s="185"/>
      <c r="L23" s="185"/>
      <c r="M23" s="185"/>
      <c r="N23" s="185"/>
    </row>
    <row r="24" spans="1:19" s="118" customFormat="1" ht="18" customHeight="1" x14ac:dyDescent="0.4">
      <c r="A24" s="10"/>
      <c r="B24" s="10"/>
      <c r="C24" s="11"/>
      <c r="D24" s="11"/>
      <c r="E24" s="11"/>
      <c r="F24" s="12"/>
      <c r="G24" s="10"/>
      <c r="H24" s="10"/>
      <c r="I24" s="10"/>
      <c r="J24" s="10"/>
      <c r="K24" s="10"/>
      <c r="L24" s="10"/>
      <c r="M24" s="13"/>
      <c r="N24" s="10"/>
    </row>
    <row r="25" spans="1:19" ht="9.75" customHeight="1" x14ac:dyDescent="0.4">
      <c r="A25" s="27"/>
      <c r="B25" s="2"/>
      <c r="C25" s="110"/>
      <c r="D25" s="2"/>
      <c r="E25" s="2"/>
      <c r="F25" s="2"/>
      <c r="G25" s="2"/>
      <c r="H25" s="2"/>
      <c r="I25" s="2"/>
      <c r="J25" s="2"/>
      <c r="K25" s="2"/>
      <c r="L25" s="2"/>
      <c r="M25" s="2"/>
      <c r="N25" s="288" t="s">
        <v>144</v>
      </c>
    </row>
    <row r="26" spans="1:19" s="247" customFormat="1" ht="2.1" customHeight="1" thickBot="1" x14ac:dyDescent="0.45">
      <c r="A26" s="27"/>
      <c r="B26" s="62"/>
      <c r="C26" s="9"/>
      <c r="D26" s="62"/>
      <c r="E26" s="62"/>
      <c r="F26" s="62"/>
      <c r="G26" s="62"/>
      <c r="H26" s="62"/>
      <c r="I26" s="62"/>
      <c r="J26" s="62"/>
      <c r="K26" s="62"/>
      <c r="L26" s="177"/>
    </row>
    <row r="27" spans="1:19" ht="15" customHeight="1" x14ac:dyDescent="0.4">
      <c r="A27" s="17"/>
      <c r="B27" s="808" t="s">
        <v>4</v>
      </c>
      <c r="C27" s="808"/>
      <c r="D27" s="808"/>
      <c r="E27" s="808"/>
      <c r="F27" s="19"/>
      <c r="G27" s="793" t="s">
        <v>125</v>
      </c>
      <c r="H27" s="794"/>
      <c r="I27" s="793">
        <v>26</v>
      </c>
      <c r="J27" s="794"/>
      <c r="K27" s="809">
        <v>28</v>
      </c>
      <c r="L27" s="810"/>
      <c r="M27" s="792" t="s">
        <v>126</v>
      </c>
      <c r="N27" s="792"/>
    </row>
    <row r="28" spans="1:19" ht="15" customHeight="1" x14ac:dyDescent="0.4">
      <c r="A28" s="20"/>
      <c r="B28" s="855" t="s">
        <v>6</v>
      </c>
      <c r="C28" s="855"/>
      <c r="D28" s="855"/>
      <c r="E28" s="855"/>
      <c r="F28" s="22"/>
      <c r="G28" s="289"/>
      <c r="H28" s="290" t="s">
        <v>7</v>
      </c>
      <c r="I28" s="289"/>
      <c r="J28" s="290" t="s">
        <v>7</v>
      </c>
      <c r="K28" s="134"/>
      <c r="L28" s="135" t="s">
        <v>7</v>
      </c>
      <c r="M28" s="95"/>
      <c r="N28" s="96" t="s">
        <v>7</v>
      </c>
    </row>
    <row r="29" spans="1:19" ht="3.95" customHeight="1" x14ac:dyDescent="0.4">
      <c r="A29" s="27"/>
      <c r="B29" s="27"/>
      <c r="C29" s="27"/>
      <c r="D29" s="27"/>
      <c r="E29" s="27"/>
      <c r="F29" s="28"/>
      <c r="G29" s="90"/>
      <c r="H29" s="91"/>
      <c r="I29" s="90"/>
      <c r="J29" s="91"/>
      <c r="K29" s="136"/>
      <c r="L29" s="137"/>
      <c r="M29" s="92"/>
      <c r="N29" s="90"/>
    </row>
    <row r="30" spans="1:19" ht="11.45" customHeight="1" x14ac:dyDescent="0.4">
      <c r="A30" s="27"/>
      <c r="B30" s="856" t="s">
        <v>74</v>
      </c>
      <c r="C30" s="857"/>
      <c r="D30" s="857"/>
      <c r="E30" s="857"/>
      <c r="F30" s="50"/>
      <c r="G30" s="166">
        <v>2210553</v>
      </c>
      <c r="H30" s="291">
        <v>100</v>
      </c>
      <c r="I30" s="166">
        <v>2495196</v>
      </c>
      <c r="J30" s="291">
        <v>100</v>
      </c>
      <c r="K30" s="168">
        <v>2623345</v>
      </c>
      <c r="L30" s="301">
        <v>100</v>
      </c>
      <c r="M30" s="170">
        <v>11894870</v>
      </c>
      <c r="N30" s="302">
        <v>100</v>
      </c>
      <c r="P30" s="303"/>
      <c r="Q30" s="304"/>
      <c r="R30" s="303"/>
      <c r="S30" s="304"/>
    </row>
    <row r="31" spans="1:19" ht="11.45" customHeight="1" x14ac:dyDescent="0.4">
      <c r="A31" s="27"/>
      <c r="B31" s="177">
        <v>300</v>
      </c>
      <c r="C31" s="806" t="s">
        <v>127</v>
      </c>
      <c r="D31" s="806"/>
      <c r="E31" s="175" t="s">
        <v>128</v>
      </c>
      <c r="F31" s="50">
        <v>4337</v>
      </c>
      <c r="G31" s="166">
        <v>1976</v>
      </c>
      <c r="H31" s="291">
        <f>G31/$G$30*100</f>
        <v>8.9389397132753665E-2</v>
      </c>
      <c r="I31" s="166">
        <v>4337</v>
      </c>
      <c r="J31" s="291">
        <f>I31/$I$30*100</f>
        <v>0.17381400098429142</v>
      </c>
      <c r="K31" s="168">
        <v>3649</v>
      </c>
      <c r="L31" s="301">
        <f>K31/$K$30*100</f>
        <v>0.13909722129571217</v>
      </c>
      <c r="M31" s="170">
        <v>73318</v>
      </c>
      <c r="N31" s="302">
        <f>M31/$M$30*100</f>
        <v>0.61638336526586668</v>
      </c>
      <c r="P31" s="303"/>
      <c r="Q31" s="304"/>
      <c r="R31" s="303"/>
      <c r="S31" s="304"/>
    </row>
    <row r="32" spans="1:19" ht="11.45" customHeight="1" x14ac:dyDescent="0.4">
      <c r="A32" s="27"/>
      <c r="B32" s="177">
        <v>300</v>
      </c>
      <c r="C32" s="27" t="s">
        <v>50</v>
      </c>
      <c r="D32" s="177" t="s">
        <v>129</v>
      </c>
      <c r="E32" s="117" t="s">
        <v>128</v>
      </c>
      <c r="F32" s="50"/>
      <c r="G32" s="166">
        <v>12326</v>
      </c>
      <c r="H32" s="291">
        <f t="shared" ref="H32:H39" si="4">G32/$G$30*100</f>
        <v>0.5575980308999603</v>
      </c>
      <c r="I32" s="166">
        <v>13201</v>
      </c>
      <c r="J32" s="291">
        <f t="shared" ref="J32:J39" si="5">I32/$I$30*100</f>
        <v>0.52905663523025848</v>
      </c>
      <c r="K32" s="168">
        <v>11731</v>
      </c>
      <c r="L32" s="301">
        <f t="shared" ref="L32:L39" si="6">K32/$K$30*100</f>
        <v>0.44717717265552193</v>
      </c>
      <c r="M32" s="170">
        <v>314812</v>
      </c>
      <c r="N32" s="302">
        <f t="shared" ref="N32:N39" si="7">M32/$M$30*100</f>
        <v>2.6466199294317634</v>
      </c>
      <c r="P32" s="303"/>
      <c r="Q32" s="304"/>
      <c r="R32" s="303"/>
      <c r="S32" s="304"/>
    </row>
    <row r="33" spans="1:19" ht="11.45" customHeight="1" x14ac:dyDescent="0.4">
      <c r="A33" s="27"/>
      <c r="B33" s="177">
        <v>500</v>
      </c>
      <c r="C33" s="27" t="s">
        <v>50</v>
      </c>
      <c r="D33" s="177" t="s">
        <v>130</v>
      </c>
      <c r="E33" s="117" t="s">
        <v>128</v>
      </c>
      <c r="F33" s="50"/>
      <c r="G33" s="166">
        <v>6277</v>
      </c>
      <c r="H33" s="291">
        <f t="shared" si="4"/>
        <v>0.28395609605379291</v>
      </c>
      <c r="I33" s="166">
        <v>7342</v>
      </c>
      <c r="J33" s="291">
        <f t="shared" si="5"/>
        <v>0.29424542200292081</v>
      </c>
      <c r="K33" s="168">
        <v>6770</v>
      </c>
      <c r="L33" s="301">
        <f t="shared" si="6"/>
        <v>0.25806746729843005</v>
      </c>
      <c r="M33" s="170">
        <v>152660</v>
      </c>
      <c r="N33" s="302">
        <f t="shared" si="7"/>
        <v>1.2834104113790232</v>
      </c>
      <c r="P33" s="303"/>
      <c r="Q33" s="304"/>
      <c r="R33" s="303"/>
      <c r="S33" s="304"/>
    </row>
    <row r="34" spans="1:19" ht="11.45" customHeight="1" x14ac:dyDescent="0.4">
      <c r="A34" s="27"/>
      <c r="B34" s="292">
        <v>1000</v>
      </c>
      <c r="C34" s="27" t="s">
        <v>50</v>
      </c>
      <c r="D34" s="177" t="s">
        <v>131</v>
      </c>
      <c r="E34" s="117" t="s">
        <v>128</v>
      </c>
      <c r="F34" s="50"/>
      <c r="G34" s="166">
        <v>115710</v>
      </c>
      <c r="H34" s="291">
        <f t="shared" si="4"/>
        <v>5.2344368128699017</v>
      </c>
      <c r="I34" s="166">
        <v>124974</v>
      </c>
      <c r="J34" s="291">
        <f t="shared" si="5"/>
        <v>5.008584495967451</v>
      </c>
      <c r="K34" s="168">
        <v>126732</v>
      </c>
      <c r="L34" s="301">
        <f t="shared" si="6"/>
        <v>4.8309315015752787</v>
      </c>
      <c r="M34" s="170">
        <v>1516127</v>
      </c>
      <c r="N34" s="302">
        <f t="shared" si="7"/>
        <v>12.746057754309211</v>
      </c>
      <c r="P34" s="303"/>
      <c r="Q34" s="304"/>
      <c r="R34" s="303"/>
      <c r="S34" s="304"/>
    </row>
    <row r="35" spans="1:19" ht="11.45" customHeight="1" x14ac:dyDescent="0.4">
      <c r="A35" s="27"/>
      <c r="B35" s="293">
        <v>3000</v>
      </c>
      <c r="C35" s="27" t="s">
        <v>50</v>
      </c>
      <c r="D35" s="177" t="s">
        <v>132</v>
      </c>
      <c r="E35" s="117" t="s">
        <v>128</v>
      </c>
      <c r="F35" s="50"/>
      <c r="G35" s="166">
        <v>52427</v>
      </c>
      <c r="H35" s="291">
        <f t="shared" si="4"/>
        <v>2.371668989614816</v>
      </c>
      <c r="I35" s="166">
        <v>73100</v>
      </c>
      <c r="J35" s="291">
        <f t="shared" si="5"/>
        <v>2.9296295761936135</v>
      </c>
      <c r="K35" s="168">
        <v>63279</v>
      </c>
      <c r="L35" s="301">
        <f t="shared" si="6"/>
        <v>2.4121493741768618</v>
      </c>
      <c r="M35" s="170">
        <v>544375</v>
      </c>
      <c r="N35" s="302">
        <f t="shared" si="7"/>
        <v>4.5765527492103741</v>
      </c>
      <c r="P35" s="303"/>
      <c r="Q35" s="304"/>
      <c r="R35" s="303"/>
      <c r="S35" s="304"/>
    </row>
    <row r="36" spans="1:19" ht="11.45" customHeight="1" x14ac:dyDescent="0.4">
      <c r="A36" s="27"/>
      <c r="B36" s="293">
        <v>5000</v>
      </c>
      <c r="C36" s="27" t="s">
        <v>50</v>
      </c>
      <c r="D36" s="177" t="s">
        <v>133</v>
      </c>
      <c r="E36" s="117" t="s">
        <v>128</v>
      </c>
      <c r="F36" s="50"/>
      <c r="G36" s="166">
        <v>98875</v>
      </c>
      <c r="H36" s="291">
        <f t="shared" si="4"/>
        <v>4.4728626728244025</v>
      </c>
      <c r="I36" s="166">
        <v>119382</v>
      </c>
      <c r="J36" s="291">
        <f t="shared" si="5"/>
        <v>4.7844738449404369</v>
      </c>
      <c r="K36" s="168">
        <v>143030</v>
      </c>
      <c r="L36" s="301">
        <f t="shared" si="6"/>
        <v>5.4521993866609231</v>
      </c>
      <c r="M36" s="170">
        <v>1209679</v>
      </c>
      <c r="N36" s="302">
        <f t="shared" si="7"/>
        <v>10.169753851870595</v>
      </c>
      <c r="P36" s="303"/>
      <c r="Q36" s="304"/>
      <c r="R36" s="303"/>
      <c r="S36" s="304"/>
    </row>
    <row r="37" spans="1:19" ht="11.45" customHeight="1" x14ac:dyDescent="0.4">
      <c r="A37" s="27"/>
      <c r="B37" s="177" t="s">
        <v>134</v>
      </c>
      <c r="C37" s="27" t="s">
        <v>50</v>
      </c>
      <c r="D37" s="177" t="s">
        <v>135</v>
      </c>
      <c r="E37" s="117" t="s">
        <v>128</v>
      </c>
      <c r="F37" s="50"/>
      <c r="G37" s="166">
        <v>269014</v>
      </c>
      <c r="H37" s="291">
        <f t="shared" si="4"/>
        <v>12.169534048719937</v>
      </c>
      <c r="I37" s="166">
        <v>357062</v>
      </c>
      <c r="J37" s="291">
        <f t="shared" si="5"/>
        <v>14.309978053828237</v>
      </c>
      <c r="K37" s="168">
        <f>239041+202649</f>
        <v>441690</v>
      </c>
      <c r="L37" s="301">
        <f t="shared" si="6"/>
        <v>16.836900979474677</v>
      </c>
      <c r="M37" s="170">
        <v>1630551</v>
      </c>
      <c r="N37" s="302">
        <f t="shared" si="7"/>
        <v>13.708018666870675</v>
      </c>
      <c r="P37" s="303"/>
      <c r="Q37" s="304"/>
      <c r="R37" s="303"/>
      <c r="S37" s="304"/>
    </row>
    <row r="38" spans="1:19" ht="11.45" customHeight="1" x14ac:dyDescent="0.4">
      <c r="A38" s="27"/>
      <c r="B38" s="177" t="s">
        <v>136</v>
      </c>
      <c r="C38" s="27" t="s">
        <v>50</v>
      </c>
      <c r="D38" s="177" t="s">
        <v>137</v>
      </c>
      <c r="E38" s="117" t="s">
        <v>128</v>
      </c>
      <c r="F38" s="50"/>
      <c r="G38" s="166">
        <v>197112</v>
      </c>
      <c r="H38" s="291">
        <f t="shared" si="4"/>
        <v>8.916863789287115</v>
      </c>
      <c r="I38" s="166">
        <v>209770</v>
      </c>
      <c r="J38" s="291">
        <f t="shared" si="5"/>
        <v>8.4069548043520435</v>
      </c>
      <c r="K38" s="168">
        <v>226749</v>
      </c>
      <c r="L38" s="301">
        <f t="shared" si="6"/>
        <v>8.6435066680135488</v>
      </c>
      <c r="M38" s="170">
        <f>1146879+1186798</f>
        <v>2333677</v>
      </c>
      <c r="N38" s="302">
        <f t="shared" si="7"/>
        <v>19.619188776338035</v>
      </c>
      <c r="P38" s="303"/>
      <c r="Q38" s="304"/>
      <c r="R38" s="303"/>
      <c r="S38" s="304"/>
    </row>
    <row r="39" spans="1:19" ht="11.45" customHeight="1" x14ac:dyDescent="0.4">
      <c r="A39" s="27"/>
      <c r="B39" s="174">
        <v>50</v>
      </c>
      <c r="C39" s="806" t="s">
        <v>138</v>
      </c>
      <c r="D39" s="858"/>
      <c r="E39" s="117" t="s">
        <v>139</v>
      </c>
      <c r="F39" s="50"/>
      <c r="G39" s="166">
        <v>1446678</v>
      </c>
      <c r="H39" s="291">
        <f t="shared" si="4"/>
        <v>65.444167138268114</v>
      </c>
      <c r="I39" s="166">
        <v>1557061</v>
      </c>
      <c r="J39" s="291">
        <f t="shared" si="5"/>
        <v>62.402352360295545</v>
      </c>
      <c r="K39" s="168">
        <v>1594129</v>
      </c>
      <c r="L39" s="301">
        <f t="shared" si="6"/>
        <v>60.767035978874297</v>
      </c>
      <c r="M39" s="170">
        <v>4014163</v>
      </c>
      <c r="N39" s="302">
        <f t="shared" si="7"/>
        <v>33.747010265770037</v>
      </c>
      <c r="P39" s="303"/>
      <c r="Q39" s="304"/>
      <c r="R39" s="303"/>
      <c r="S39" s="304"/>
    </row>
    <row r="40" spans="1:19" ht="3.95" customHeight="1" thickBot="1" x14ac:dyDescent="0.45">
      <c r="A40" s="36"/>
      <c r="B40" s="36"/>
      <c r="C40" s="36"/>
      <c r="D40" s="36"/>
      <c r="E40" s="36"/>
      <c r="F40" s="37"/>
      <c r="G40" s="294"/>
      <c r="H40" s="295"/>
      <c r="I40" s="294"/>
      <c r="J40" s="295"/>
      <c r="K40" s="296"/>
      <c r="L40" s="297"/>
      <c r="M40" s="298"/>
      <c r="N40" s="294"/>
    </row>
    <row r="41" spans="1:19" ht="2.1" customHeight="1" x14ac:dyDescent="0.4">
      <c r="A41" s="2"/>
      <c r="B41" s="2"/>
      <c r="C41" s="2"/>
      <c r="D41" s="2"/>
      <c r="E41" s="2"/>
      <c r="F41" s="2"/>
      <c r="G41" s="2"/>
      <c r="H41" s="2"/>
      <c r="I41" s="2"/>
      <c r="J41" s="2"/>
      <c r="K41" s="2"/>
      <c r="L41" s="2"/>
      <c r="M41" s="2"/>
      <c r="N41" s="2"/>
    </row>
    <row r="42" spans="1:19" s="192" customFormat="1" x14ac:dyDescent="0.4">
      <c r="A42" s="110" t="s">
        <v>140</v>
      </c>
      <c r="B42" s="2"/>
      <c r="C42" s="2"/>
      <c r="D42" s="2"/>
      <c r="E42" s="2"/>
      <c r="F42" s="110"/>
      <c r="G42" s="2"/>
      <c r="H42" s="2"/>
      <c r="I42" s="191"/>
      <c r="J42" s="2"/>
      <c r="K42" s="191"/>
      <c r="L42" s="2"/>
      <c r="M42" s="185"/>
      <c r="N42" s="186"/>
    </row>
    <row r="43" spans="1:19" x14ac:dyDescent="0.4">
      <c r="A43" s="110"/>
      <c r="B43" s="859" t="s">
        <v>141</v>
      </c>
      <c r="C43" s="859"/>
      <c r="D43" s="859"/>
      <c r="E43" s="859"/>
      <c r="F43" s="859"/>
      <c r="G43" s="859"/>
      <c r="H43" s="859"/>
      <c r="I43" s="859"/>
      <c r="J43" s="2"/>
      <c r="K43" s="191"/>
      <c r="L43" s="2"/>
      <c r="M43" s="185"/>
      <c r="N43" s="186"/>
    </row>
    <row r="44" spans="1:19" x14ac:dyDescent="0.4">
      <c r="A44" s="110"/>
      <c r="B44" s="299"/>
      <c r="C44" s="2"/>
      <c r="D44" s="2"/>
      <c r="E44" s="199"/>
      <c r="F44" s="110"/>
      <c r="G44" s="860" t="s">
        <v>142</v>
      </c>
      <c r="H44" s="860"/>
      <c r="I44" s="860"/>
      <c r="J44" s="860"/>
      <c r="K44" s="860"/>
      <c r="L44" s="860"/>
      <c r="M44" s="860"/>
      <c r="N44" s="860"/>
    </row>
    <row r="45" spans="1:19" x14ac:dyDescent="0.4">
      <c r="A45" s="2"/>
      <c r="B45" s="2"/>
      <c r="C45" s="2"/>
      <c r="D45" s="2"/>
      <c r="E45" s="2"/>
      <c r="F45" s="2"/>
      <c r="G45" s="2"/>
      <c r="H45" s="2"/>
      <c r="I45" s="2"/>
      <c r="J45" s="2"/>
      <c r="K45" s="2"/>
      <c r="L45" s="2"/>
      <c r="M45" s="2"/>
      <c r="N45" s="2"/>
    </row>
    <row r="46" spans="1:19" x14ac:dyDescent="0.4">
      <c r="A46" s="2"/>
      <c r="B46" s="2"/>
      <c r="C46" s="2"/>
      <c r="D46" s="2"/>
      <c r="E46" s="2"/>
      <c r="F46" s="2"/>
      <c r="G46" s="2"/>
      <c r="H46" s="2"/>
      <c r="I46" s="2"/>
      <c r="J46" s="2"/>
      <c r="K46" s="2"/>
      <c r="L46" s="2"/>
      <c r="M46" s="2"/>
      <c r="N46" s="2"/>
    </row>
  </sheetData>
  <mergeCells count="22">
    <mergeCell ref="B6:E6"/>
    <mergeCell ref="B5:E5"/>
    <mergeCell ref="G5:H5"/>
    <mergeCell ref="I5:J5"/>
    <mergeCell ref="K5:L5"/>
    <mergeCell ref="M5:N5"/>
    <mergeCell ref="G44:N44"/>
    <mergeCell ref="B8:E8"/>
    <mergeCell ref="C9:D9"/>
    <mergeCell ref="C17:D17"/>
    <mergeCell ref="B21:I21"/>
    <mergeCell ref="G22:N22"/>
    <mergeCell ref="B27:E27"/>
    <mergeCell ref="G27:H27"/>
    <mergeCell ref="I27:J27"/>
    <mergeCell ref="K27:L27"/>
    <mergeCell ref="M27:N27"/>
    <mergeCell ref="B28:E28"/>
    <mergeCell ref="B30:E30"/>
    <mergeCell ref="C31:D31"/>
    <mergeCell ref="C39:D39"/>
    <mergeCell ref="B43:I43"/>
  </mergeCells>
  <phoneticPr fontId="23"/>
  <pageMargins left="0.62992125984251968" right="0.59055118110236227" top="0.47244094488188981" bottom="0.39370078740157483" header="0.51181102362204722" footer="0.51181102362204722"/>
  <pageSetup paperSize="9" scale="96"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S80"/>
  <sheetViews>
    <sheetView showGridLines="0" zoomScaleNormal="100" zoomScaleSheetLayoutView="100" workbookViewId="0">
      <selection activeCell="U7" sqref="U7"/>
    </sheetView>
  </sheetViews>
  <sheetFormatPr defaultRowHeight="10.5" x14ac:dyDescent="0.15"/>
  <cols>
    <col min="1" max="1" width="5" style="306" customWidth="1"/>
    <col min="2" max="2" width="3.125" style="306" customWidth="1"/>
    <col min="3" max="3" width="11.625" style="306" customWidth="1"/>
    <col min="4" max="4" width="7.625" style="306" customWidth="1"/>
    <col min="5" max="5" width="8.125" style="306" customWidth="1"/>
    <col min="6" max="16" width="5.625" style="306" customWidth="1"/>
    <col min="17" max="17" width="7.625" style="306" customWidth="1"/>
    <col min="18" max="19" width="5.625" style="306" customWidth="1"/>
    <col min="20" max="16384" width="9" style="306"/>
  </cols>
  <sheetData>
    <row r="1" spans="1:19" ht="6" customHeight="1" x14ac:dyDescent="0.15">
      <c r="A1" s="305"/>
      <c r="B1" s="305"/>
      <c r="C1" s="305"/>
      <c r="D1" s="305"/>
      <c r="E1" s="305"/>
      <c r="F1" s="305"/>
      <c r="G1" s="305"/>
      <c r="H1" s="305"/>
      <c r="I1" s="305"/>
      <c r="J1" s="305"/>
      <c r="K1" s="305"/>
      <c r="L1" s="305"/>
      <c r="M1" s="305"/>
      <c r="N1" s="305"/>
      <c r="O1" s="305"/>
      <c r="P1" s="305"/>
      <c r="Q1" s="305"/>
      <c r="R1" s="305"/>
      <c r="S1" s="305"/>
    </row>
    <row r="2" spans="1:19" ht="12" customHeight="1" x14ac:dyDescent="0.15">
      <c r="A2" s="305"/>
      <c r="B2" s="307" t="s">
        <v>145</v>
      </c>
      <c r="C2" s="305"/>
      <c r="D2" s="305"/>
      <c r="E2" s="305"/>
      <c r="F2" s="305"/>
      <c r="G2" s="305"/>
      <c r="H2" s="305"/>
      <c r="I2" s="305"/>
      <c r="J2" s="305"/>
      <c r="K2" s="305"/>
      <c r="L2" s="305"/>
      <c r="M2" s="305"/>
      <c r="N2" s="305"/>
      <c r="O2" s="305"/>
      <c r="P2" s="305"/>
      <c r="Q2" s="305"/>
      <c r="R2" s="305"/>
      <c r="S2" s="305"/>
    </row>
    <row r="3" spans="1:19" ht="12" customHeight="1" thickBot="1" x14ac:dyDescent="0.2">
      <c r="A3" s="305"/>
      <c r="B3" s="308"/>
      <c r="C3" s="309"/>
      <c r="D3" s="309"/>
      <c r="E3" s="309"/>
      <c r="F3" s="309"/>
      <c r="G3" s="309"/>
      <c r="H3" s="309"/>
      <c r="I3" s="309"/>
      <c r="J3" s="309"/>
      <c r="K3" s="309"/>
      <c r="L3" s="309"/>
      <c r="M3" s="309"/>
      <c r="N3" s="309"/>
      <c r="O3" s="309"/>
      <c r="P3" s="309"/>
      <c r="Q3" s="309"/>
      <c r="R3" s="309"/>
      <c r="S3" s="309"/>
    </row>
    <row r="4" spans="1:19" ht="14.25" customHeight="1" x14ac:dyDescent="0.15">
      <c r="A4" s="305"/>
      <c r="B4" s="310"/>
      <c r="C4" s="310"/>
      <c r="D4" s="861" t="s">
        <v>146</v>
      </c>
      <c r="E4" s="861"/>
      <c r="F4" s="863" t="s">
        <v>147</v>
      </c>
      <c r="G4" s="863"/>
      <c r="H4" s="865" t="s">
        <v>148</v>
      </c>
      <c r="I4" s="866"/>
      <c r="J4" s="861" t="s">
        <v>149</v>
      </c>
      <c r="K4" s="861"/>
      <c r="L4" s="861" t="s">
        <v>150</v>
      </c>
      <c r="M4" s="861"/>
      <c r="N4" s="869" t="s">
        <v>151</v>
      </c>
      <c r="O4" s="870"/>
      <c r="P4" s="861" t="s">
        <v>152</v>
      </c>
      <c r="Q4" s="861"/>
      <c r="R4" s="861" t="s">
        <v>153</v>
      </c>
      <c r="S4" s="793"/>
    </row>
    <row r="5" spans="1:19" ht="14.25" customHeight="1" x14ac:dyDescent="0.15">
      <c r="A5" s="305"/>
      <c r="B5" s="862" t="s">
        <v>154</v>
      </c>
      <c r="C5" s="862"/>
      <c r="D5" s="831"/>
      <c r="E5" s="831"/>
      <c r="F5" s="864"/>
      <c r="G5" s="864"/>
      <c r="H5" s="867"/>
      <c r="I5" s="868"/>
      <c r="J5" s="831"/>
      <c r="K5" s="831"/>
      <c r="L5" s="831"/>
      <c r="M5" s="831"/>
      <c r="N5" s="871"/>
      <c r="O5" s="871"/>
      <c r="P5" s="831"/>
      <c r="Q5" s="831"/>
      <c r="R5" s="831"/>
      <c r="S5" s="852"/>
    </row>
    <row r="6" spans="1:19" s="317" customFormat="1" ht="14.25" customHeight="1" x14ac:dyDescent="0.15">
      <c r="A6" s="311"/>
      <c r="B6" s="312"/>
      <c r="C6" s="312"/>
      <c r="D6" s="313" t="s">
        <v>93</v>
      </c>
      <c r="E6" s="314" t="s">
        <v>94</v>
      </c>
      <c r="F6" s="315" t="s">
        <v>93</v>
      </c>
      <c r="G6" s="315" t="s">
        <v>94</v>
      </c>
      <c r="H6" s="315" t="s">
        <v>93</v>
      </c>
      <c r="I6" s="315" t="s">
        <v>94</v>
      </c>
      <c r="J6" s="315" t="s">
        <v>93</v>
      </c>
      <c r="K6" s="315" t="s">
        <v>94</v>
      </c>
      <c r="L6" s="315" t="s">
        <v>93</v>
      </c>
      <c r="M6" s="315" t="s">
        <v>94</v>
      </c>
      <c r="N6" s="315" t="s">
        <v>93</v>
      </c>
      <c r="O6" s="315" t="s">
        <v>94</v>
      </c>
      <c r="P6" s="315" t="s">
        <v>93</v>
      </c>
      <c r="Q6" s="315" t="s">
        <v>94</v>
      </c>
      <c r="R6" s="315" t="s">
        <v>93</v>
      </c>
      <c r="S6" s="316" t="s">
        <v>94</v>
      </c>
    </row>
    <row r="7" spans="1:19" s="323" customFormat="1" ht="12.6" customHeight="1" x14ac:dyDescent="0.4">
      <c r="A7" s="191"/>
      <c r="B7" s="318" t="s">
        <v>155</v>
      </c>
      <c r="C7" s="318"/>
      <c r="D7" s="319">
        <v>31065</v>
      </c>
      <c r="E7" s="319">
        <v>942339</v>
      </c>
      <c r="F7" s="319">
        <v>12</v>
      </c>
      <c r="G7" s="319">
        <v>37</v>
      </c>
      <c r="H7" s="319">
        <v>13</v>
      </c>
      <c r="I7" s="319">
        <v>469</v>
      </c>
      <c r="J7" s="319">
        <v>833</v>
      </c>
      <c r="K7" s="319">
        <v>27569</v>
      </c>
      <c r="L7" s="319">
        <v>1096</v>
      </c>
      <c r="M7" s="319">
        <v>45914</v>
      </c>
      <c r="N7" s="319">
        <v>44</v>
      </c>
      <c r="O7" s="319">
        <v>2802</v>
      </c>
      <c r="P7" s="319">
        <v>2666</v>
      </c>
      <c r="Q7" s="320">
        <v>121057</v>
      </c>
      <c r="R7" s="321">
        <v>513</v>
      </c>
      <c r="S7" s="322">
        <v>20573</v>
      </c>
    </row>
    <row r="8" spans="1:19" s="323" customFormat="1" ht="12.6" customHeight="1" x14ac:dyDescent="0.4">
      <c r="A8" s="191"/>
      <c r="B8" s="324" t="s">
        <v>156</v>
      </c>
      <c r="C8" s="325"/>
      <c r="D8" s="326">
        <v>2559</v>
      </c>
      <c r="E8" s="327">
        <v>172189</v>
      </c>
      <c r="F8" s="328" t="s">
        <v>157</v>
      </c>
      <c r="G8" s="328" t="s">
        <v>157</v>
      </c>
      <c r="H8" s="328">
        <v>9</v>
      </c>
      <c r="I8" s="328">
        <v>173</v>
      </c>
      <c r="J8" s="328">
        <v>24</v>
      </c>
      <c r="K8" s="328">
        <v>1346</v>
      </c>
      <c r="L8" s="328">
        <v>62</v>
      </c>
      <c r="M8" s="328">
        <v>14706</v>
      </c>
      <c r="N8" s="328">
        <v>10</v>
      </c>
      <c r="O8" s="328">
        <v>343</v>
      </c>
      <c r="P8" s="328">
        <v>54</v>
      </c>
      <c r="Q8" s="328">
        <v>4621</v>
      </c>
      <c r="R8" s="328">
        <v>57</v>
      </c>
      <c r="S8" s="329">
        <v>6984</v>
      </c>
    </row>
    <row r="9" spans="1:19" s="323" customFormat="1" ht="12.6" customHeight="1" x14ac:dyDescent="0.15">
      <c r="A9" s="191"/>
      <c r="B9" s="325" t="s">
        <v>158</v>
      </c>
      <c r="C9" s="325" t="s">
        <v>159</v>
      </c>
      <c r="D9" s="330">
        <v>1285</v>
      </c>
      <c r="E9" s="331">
        <v>94410</v>
      </c>
      <c r="F9" s="332" t="s">
        <v>157</v>
      </c>
      <c r="G9" s="332" t="s">
        <v>157</v>
      </c>
      <c r="H9" s="332">
        <v>6</v>
      </c>
      <c r="I9" s="332">
        <v>69</v>
      </c>
      <c r="J9" s="333">
        <v>3</v>
      </c>
      <c r="K9" s="333">
        <v>156</v>
      </c>
      <c r="L9" s="333">
        <v>25</v>
      </c>
      <c r="M9" s="333">
        <v>7091</v>
      </c>
      <c r="N9" s="333">
        <v>5</v>
      </c>
      <c r="O9" s="333">
        <v>272</v>
      </c>
      <c r="P9" s="333">
        <v>28</v>
      </c>
      <c r="Q9" s="333">
        <v>2698</v>
      </c>
      <c r="R9" s="333">
        <v>32</v>
      </c>
      <c r="S9" s="334">
        <v>5218</v>
      </c>
    </row>
    <row r="10" spans="1:19" s="323" customFormat="1" ht="12.6" customHeight="1" x14ac:dyDescent="0.15">
      <c r="A10" s="191"/>
      <c r="B10" s="325" t="s">
        <v>158</v>
      </c>
      <c r="C10" s="325" t="s">
        <v>160</v>
      </c>
      <c r="D10" s="330">
        <v>873</v>
      </c>
      <c r="E10" s="331">
        <v>60643</v>
      </c>
      <c r="F10" s="333" t="s">
        <v>157</v>
      </c>
      <c r="G10" s="333" t="s">
        <v>157</v>
      </c>
      <c r="H10" s="332">
        <v>1</v>
      </c>
      <c r="I10" s="332">
        <v>104</v>
      </c>
      <c r="J10" s="333">
        <v>14</v>
      </c>
      <c r="K10" s="333">
        <v>1045</v>
      </c>
      <c r="L10" s="333">
        <v>23</v>
      </c>
      <c r="M10" s="333">
        <v>4442</v>
      </c>
      <c r="N10" s="333">
        <v>2</v>
      </c>
      <c r="O10" s="333">
        <v>60</v>
      </c>
      <c r="P10" s="333">
        <v>18</v>
      </c>
      <c r="Q10" s="333">
        <v>1534</v>
      </c>
      <c r="R10" s="333">
        <v>12</v>
      </c>
      <c r="S10" s="334">
        <v>1238</v>
      </c>
    </row>
    <row r="11" spans="1:19" s="323" customFormat="1" ht="12.6" customHeight="1" x14ac:dyDescent="0.15">
      <c r="A11" s="191"/>
      <c r="B11" s="325" t="s">
        <v>158</v>
      </c>
      <c r="C11" s="325" t="s">
        <v>161</v>
      </c>
      <c r="D11" s="330">
        <v>401</v>
      </c>
      <c r="E11" s="331">
        <v>17136</v>
      </c>
      <c r="F11" s="335" t="s">
        <v>157</v>
      </c>
      <c r="G11" s="335" t="s">
        <v>157</v>
      </c>
      <c r="H11" s="335">
        <v>2</v>
      </c>
      <c r="I11" s="335" t="s">
        <v>157</v>
      </c>
      <c r="J11" s="336">
        <v>7</v>
      </c>
      <c r="K11" s="336">
        <v>145</v>
      </c>
      <c r="L11" s="336">
        <v>14</v>
      </c>
      <c r="M11" s="336">
        <v>3173</v>
      </c>
      <c r="N11" s="336">
        <v>3</v>
      </c>
      <c r="O11" s="336">
        <v>11</v>
      </c>
      <c r="P11" s="336">
        <v>8</v>
      </c>
      <c r="Q11" s="336">
        <v>389</v>
      </c>
      <c r="R11" s="336">
        <v>13</v>
      </c>
      <c r="S11" s="337">
        <v>528</v>
      </c>
    </row>
    <row r="12" spans="1:19" s="323" customFormat="1" ht="12.6" customHeight="1" x14ac:dyDescent="0.4">
      <c r="A12" s="191"/>
      <c r="B12" s="338" t="s">
        <v>162</v>
      </c>
      <c r="C12" s="338"/>
      <c r="D12" s="339">
        <v>876</v>
      </c>
      <c r="E12" s="340">
        <v>91278</v>
      </c>
      <c r="F12" s="341" t="s">
        <v>157</v>
      </c>
      <c r="G12" s="341" t="s">
        <v>157</v>
      </c>
      <c r="H12" s="341">
        <v>3</v>
      </c>
      <c r="I12" s="341">
        <v>295</v>
      </c>
      <c r="J12" s="341">
        <v>24</v>
      </c>
      <c r="K12" s="341">
        <v>1112</v>
      </c>
      <c r="L12" s="341">
        <v>15</v>
      </c>
      <c r="M12" s="341">
        <v>3218</v>
      </c>
      <c r="N12" s="341">
        <v>6</v>
      </c>
      <c r="O12" s="341">
        <v>405</v>
      </c>
      <c r="P12" s="341">
        <v>44</v>
      </c>
      <c r="Q12" s="341">
        <v>9645</v>
      </c>
      <c r="R12" s="341">
        <v>23</v>
      </c>
      <c r="S12" s="329">
        <v>1120</v>
      </c>
    </row>
    <row r="13" spans="1:19" s="323" customFormat="1" ht="12.6" customHeight="1" x14ac:dyDescent="0.15">
      <c r="A13" s="191"/>
      <c r="B13" s="325" t="s">
        <v>158</v>
      </c>
      <c r="C13" s="325" t="s">
        <v>163</v>
      </c>
      <c r="D13" s="330">
        <v>626</v>
      </c>
      <c r="E13" s="331">
        <v>80667</v>
      </c>
      <c r="F13" s="332" t="s">
        <v>157</v>
      </c>
      <c r="G13" s="332" t="s">
        <v>157</v>
      </c>
      <c r="H13" s="332">
        <v>2</v>
      </c>
      <c r="I13" s="332">
        <v>281</v>
      </c>
      <c r="J13" s="333">
        <v>10</v>
      </c>
      <c r="K13" s="333">
        <v>938</v>
      </c>
      <c r="L13" s="333">
        <v>10</v>
      </c>
      <c r="M13" s="333">
        <v>2759</v>
      </c>
      <c r="N13" s="333">
        <v>3</v>
      </c>
      <c r="O13" s="333">
        <v>47</v>
      </c>
      <c r="P13" s="333">
        <v>32</v>
      </c>
      <c r="Q13" s="333">
        <v>8120</v>
      </c>
      <c r="R13" s="333">
        <v>13</v>
      </c>
      <c r="S13" s="334">
        <v>891</v>
      </c>
    </row>
    <row r="14" spans="1:19" s="323" customFormat="1" ht="12.6" customHeight="1" x14ac:dyDescent="0.15">
      <c r="A14" s="191"/>
      <c r="B14" s="342" t="s">
        <v>158</v>
      </c>
      <c r="C14" s="342" t="s">
        <v>164</v>
      </c>
      <c r="D14" s="343">
        <v>250</v>
      </c>
      <c r="E14" s="344">
        <v>10611</v>
      </c>
      <c r="F14" s="335" t="s">
        <v>157</v>
      </c>
      <c r="G14" s="335" t="s">
        <v>157</v>
      </c>
      <c r="H14" s="335">
        <v>1</v>
      </c>
      <c r="I14" s="335">
        <v>14</v>
      </c>
      <c r="J14" s="336">
        <v>14</v>
      </c>
      <c r="K14" s="336">
        <v>174</v>
      </c>
      <c r="L14" s="336">
        <v>5</v>
      </c>
      <c r="M14" s="336">
        <v>459</v>
      </c>
      <c r="N14" s="336">
        <v>3</v>
      </c>
      <c r="O14" s="336">
        <v>358</v>
      </c>
      <c r="P14" s="336">
        <v>12</v>
      </c>
      <c r="Q14" s="336">
        <v>1525</v>
      </c>
      <c r="R14" s="336">
        <v>10</v>
      </c>
      <c r="S14" s="345">
        <v>229</v>
      </c>
    </row>
    <row r="15" spans="1:19" s="323" customFormat="1" ht="12.6" customHeight="1" x14ac:dyDescent="0.4">
      <c r="A15" s="191"/>
      <c r="B15" s="346" t="s">
        <v>165</v>
      </c>
      <c r="C15" s="346"/>
      <c r="D15" s="326">
        <v>737</v>
      </c>
      <c r="E15" s="327">
        <v>35854</v>
      </c>
      <c r="F15" s="341">
        <v>1</v>
      </c>
      <c r="G15" s="341">
        <v>6</v>
      </c>
      <c r="H15" s="341" t="s">
        <v>157</v>
      </c>
      <c r="I15" s="341" t="s">
        <v>157</v>
      </c>
      <c r="J15" s="341">
        <v>12</v>
      </c>
      <c r="K15" s="341">
        <v>148</v>
      </c>
      <c r="L15" s="341">
        <v>9</v>
      </c>
      <c r="M15" s="341">
        <v>250</v>
      </c>
      <c r="N15" s="341">
        <v>8</v>
      </c>
      <c r="O15" s="341">
        <v>1163</v>
      </c>
      <c r="P15" s="341">
        <v>48</v>
      </c>
      <c r="Q15" s="341">
        <v>6564</v>
      </c>
      <c r="R15" s="341">
        <v>33</v>
      </c>
      <c r="S15" s="329">
        <v>1999</v>
      </c>
    </row>
    <row r="16" spans="1:19" s="323" customFormat="1" ht="12.6" customHeight="1" x14ac:dyDescent="0.15">
      <c r="A16" s="191"/>
      <c r="B16" s="325" t="s">
        <v>158</v>
      </c>
      <c r="C16" s="325" t="s">
        <v>166</v>
      </c>
      <c r="D16" s="330">
        <v>456</v>
      </c>
      <c r="E16" s="331">
        <v>17729</v>
      </c>
      <c r="F16" s="332">
        <v>1</v>
      </c>
      <c r="G16" s="332">
        <v>6</v>
      </c>
      <c r="H16" s="332" t="s">
        <v>157</v>
      </c>
      <c r="I16" s="332" t="s">
        <v>157</v>
      </c>
      <c r="J16" s="333">
        <v>8</v>
      </c>
      <c r="K16" s="333">
        <v>126</v>
      </c>
      <c r="L16" s="333">
        <v>6</v>
      </c>
      <c r="M16" s="333">
        <v>111</v>
      </c>
      <c r="N16" s="333">
        <v>5</v>
      </c>
      <c r="O16" s="333">
        <v>806</v>
      </c>
      <c r="P16" s="333">
        <v>26</v>
      </c>
      <c r="Q16" s="333">
        <v>5426</v>
      </c>
      <c r="R16" s="333">
        <v>19</v>
      </c>
      <c r="S16" s="334">
        <v>551</v>
      </c>
    </row>
    <row r="17" spans="1:19" s="323" customFormat="1" ht="12.6" customHeight="1" x14ac:dyDescent="0.15">
      <c r="A17" s="191"/>
      <c r="B17" s="325" t="s">
        <v>158</v>
      </c>
      <c r="C17" s="325" t="s">
        <v>167</v>
      </c>
      <c r="D17" s="330">
        <v>281</v>
      </c>
      <c r="E17" s="331">
        <v>18125</v>
      </c>
      <c r="F17" s="335" t="s">
        <v>157</v>
      </c>
      <c r="G17" s="335" t="s">
        <v>157</v>
      </c>
      <c r="H17" s="335" t="s">
        <v>157</v>
      </c>
      <c r="I17" s="335" t="s">
        <v>157</v>
      </c>
      <c r="J17" s="336">
        <v>4</v>
      </c>
      <c r="K17" s="336">
        <v>22</v>
      </c>
      <c r="L17" s="336">
        <v>3</v>
      </c>
      <c r="M17" s="336">
        <v>139</v>
      </c>
      <c r="N17" s="336">
        <v>3</v>
      </c>
      <c r="O17" s="336">
        <v>357</v>
      </c>
      <c r="P17" s="336">
        <v>22</v>
      </c>
      <c r="Q17" s="336">
        <v>1138</v>
      </c>
      <c r="R17" s="336">
        <v>14</v>
      </c>
      <c r="S17" s="345">
        <v>1448</v>
      </c>
    </row>
    <row r="18" spans="1:19" s="323" customFormat="1" ht="12.6" customHeight="1" x14ac:dyDescent="0.4">
      <c r="A18" s="191"/>
      <c r="B18" s="338" t="s">
        <v>168</v>
      </c>
      <c r="C18" s="338"/>
      <c r="D18" s="339">
        <v>1213</v>
      </c>
      <c r="E18" s="340">
        <v>29319</v>
      </c>
      <c r="F18" s="341" t="s">
        <v>157</v>
      </c>
      <c r="G18" s="341" t="s">
        <v>157</v>
      </c>
      <c r="H18" s="341" t="s">
        <v>157</v>
      </c>
      <c r="I18" s="341" t="s">
        <v>157</v>
      </c>
      <c r="J18" s="341">
        <v>23</v>
      </c>
      <c r="K18" s="341">
        <v>599</v>
      </c>
      <c r="L18" s="341">
        <v>6</v>
      </c>
      <c r="M18" s="341">
        <v>162</v>
      </c>
      <c r="N18" s="341">
        <v>3</v>
      </c>
      <c r="O18" s="341">
        <v>50</v>
      </c>
      <c r="P18" s="341">
        <v>40</v>
      </c>
      <c r="Q18" s="341">
        <v>3151</v>
      </c>
      <c r="R18" s="341">
        <v>27</v>
      </c>
      <c r="S18" s="329">
        <v>854</v>
      </c>
    </row>
    <row r="19" spans="1:19" s="323" customFormat="1" ht="12.6" customHeight="1" x14ac:dyDescent="0.15">
      <c r="A19" s="191"/>
      <c r="B19" s="325" t="s">
        <v>158</v>
      </c>
      <c r="C19" s="325" t="s">
        <v>169</v>
      </c>
      <c r="D19" s="330">
        <v>761</v>
      </c>
      <c r="E19" s="331">
        <v>22252</v>
      </c>
      <c r="F19" s="332" t="s">
        <v>157</v>
      </c>
      <c r="G19" s="332" t="s">
        <v>157</v>
      </c>
      <c r="H19" s="332" t="s">
        <v>157</v>
      </c>
      <c r="I19" s="332" t="s">
        <v>157</v>
      </c>
      <c r="J19" s="333">
        <v>18</v>
      </c>
      <c r="K19" s="333">
        <v>438</v>
      </c>
      <c r="L19" s="333">
        <v>5</v>
      </c>
      <c r="M19" s="333">
        <v>159</v>
      </c>
      <c r="N19" s="333">
        <v>3</v>
      </c>
      <c r="O19" s="333">
        <v>50</v>
      </c>
      <c r="P19" s="333">
        <v>36</v>
      </c>
      <c r="Q19" s="333">
        <v>3111</v>
      </c>
      <c r="R19" s="333">
        <v>17</v>
      </c>
      <c r="S19" s="334">
        <v>510</v>
      </c>
    </row>
    <row r="20" spans="1:19" s="323" customFormat="1" ht="12.6" customHeight="1" x14ac:dyDescent="0.15">
      <c r="A20" s="191"/>
      <c r="B20" s="342" t="s">
        <v>158</v>
      </c>
      <c r="C20" s="342" t="s">
        <v>170</v>
      </c>
      <c r="D20" s="343">
        <v>452</v>
      </c>
      <c r="E20" s="344">
        <v>7067</v>
      </c>
      <c r="F20" s="335" t="s">
        <v>157</v>
      </c>
      <c r="G20" s="335" t="s">
        <v>157</v>
      </c>
      <c r="H20" s="335" t="s">
        <v>157</v>
      </c>
      <c r="I20" s="335" t="s">
        <v>157</v>
      </c>
      <c r="J20" s="336">
        <v>5</v>
      </c>
      <c r="K20" s="336">
        <v>161</v>
      </c>
      <c r="L20" s="336">
        <v>1</v>
      </c>
      <c r="M20" s="336">
        <v>3</v>
      </c>
      <c r="N20" s="335" t="s">
        <v>157</v>
      </c>
      <c r="O20" s="335" t="s">
        <v>157</v>
      </c>
      <c r="P20" s="336">
        <v>4</v>
      </c>
      <c r="Q20" s="336">
        <v>40</v>
      </c>
      <c r="R20" s="336">
        <v>10</v>
      </c>
      <c r="S20" s="345">
        <v>344</v>
      </c>
    </row>
    <row r="21" spans="1:19" s="323" customFormat="1" ht="12.6" customHeight="1" x14ac:dyDescent="0.4">
      <c r="A21" s="191"/>
      <c r="B21" s="346" t="s">
        <v>171</v>
      </c>
      <c r="C21" s="346"/>
      <c r="D21" s="326">
        <v>574</v>
      </c>
      <c r="E21" s="327">
        <v>36747</v>
      </c>
      <c r="F21" s="341" t="s">
        <v>157</v>
      </c>
      <c r="G21" s="341" t="s">
        <v>157</v>
      </c>
      <c r="H21" s="341" t="s">
        <v>157</v>
      </c>
      <c r="I21" s="341" t="s">
        <v>157</v>
      </c>
      <c r="J21" s="341">
        <v>11</v>
      </c>
      <c r="K21" s="341">
        <v>304</v>
      </c>
      <c r="L21" s="341">
        <v>8</v>
      </c>
      <c r="M21" s="341">
        <v>2222</v>
      </c>
      <c r="N21" s="341">
        <v>1</v>
      </c>
      <c r="O21" s="341">
        <v>1</v>
      </c>
      <c r="P21" s="341">
        <v>24</v>
      </c>
      <c r="Q21" s="341">
        <v>1959</v>
      </c>
      <c r="R21" s="341">
        <v>17</v>
      </c>
      <c r="S21" s="329">
        <v>1452</v>
      </c>
    </row>
    <row r="22" spans="1:19" s="323" customFormat="1" ht="12.6" customHeight="1" x14ac:dyDescent="0.15">
      <c r="A22" s="191"/>
      <c r="B22" s="325" t="s">
        <v>158</v>
      </c>
      <c r="C22" s="325" t="s">
        <v>172</v>
      </c>
      <c r="D22" s="330">
        <v>158</v>
      </c>
      <c r="E22" s="331">
        <v>8961</v>
      </c>
      <c r="F22" s="332" t="s">
        <v>157</v>
      </c>
      <c r="G22" s="332" t="s">
        <v>157</v>
      </c>
      <c r="H22" s="332" t="s">
        <v>157</v>
      </c>
      <c r="I22" s="332" t="s">
        <v>157</v>
      </c>
      <c r="J22" s="333">
        <v>2</v>
      </c>
      <c r="K22" s="333">
        <v>28</v>
      </c>
      <c r="L22" s="332" t="s">
        <v>157</v>
      </c>
      <c r="M22" s="332" t="s">
        <v>157</v>
      </c>
      <c r="N22" s="332" t="s">
        <v>157</v>
      </c>
      <c r="O22" s="332" t="s">
        <v>157</v>
      </c>
      <c r="P22" s="333">
        <v>2</v>
      </c>
      <c r="Q22" s="333">
        <v>56</v>
      </c>
      <c r="R22" s="333">
        <v>4</v>
      </c>
      <c r="S22" s="334">
        <v>523</v>
      </c>
    </row>
    <row r="23" spans="1:19" s="323" customFormat="1" ht="12.6" customHeight="1" x14ac:dyDescent="0.15">
      <c r="A23" s="191"/>
      <c r="B23" s="325" t="s">
        <v>158</v>
      </c>
      <c r="C23" s="325" t="s">
        <v>173</v>
      </c>
      <c r="D23" s="330">
        <v>66</v>
      </c>
      <c r="E23" s="331">
        <v>1706</v>
      </c>
      <c r="F23" s="332" t="s">
        <v>157</v>
      </c>
      <c r="G23" s="332" t="s">
        <v>157</v>
      </c>
      <c r="H23" s="332" t="s">
        <v>157</v>
      </c>
      <c r="I23" s="332" t="s">
        <v>157</v>
      </c>
      <c r="J23" s="332">
        <v>1</v>
      </c>
      <c r="K23" s="332">
        <v>4</v>
      </c>
      <c r="L23" s="332" t="s">
        <v>157</v>
      </c>
      <c r="M23" s="332" t="s">
        <v>157</v>
      </c>
      <c r="N23" s="332" t="s">
        <v>157</v>
      </c>
      <c r="O23" s="332" t="s">
        <v>157</v>
      </c>
      <c r="P23" s="333">
        <v>2</v>
      </c>
      <c r="Q23" s="333">
        <v>11</v>
      </c>
      <c r="R23" s="333">
        <v>1</v>
      </c>
      <c r="S23" s="334">
        <v>294</v>
      </c>
    </row>
    <row r="24" spans="1:19" s="323" customFormat="1" ht="12.6" customHeight="1" x14ac:dyDescent="0.15">
      <c r="A24" s="191"/>
      <c r="B24" s="325" t="s">
        <v>158</v>
      </c>
      <c r="C24" s="325" t="s">
        <v>174</v>
      </c>
      <c r="D24" s="330">
        <v>350</v>
      </c>
      <c r="E24" s="331">
        <v>26080</v>
      </c>
      <c r="F24" s="335" t="s">
        <v>157</v>
      </c>
      <c r="G24" s="335" t="s">
        <v>157</v>
      </c>
      <c r="H24" s="335" t="s">
        <v>157</v>
      </c>
      <c r="I24" s="335" t="s">
        <v>157</v>
      </c>
      <c r="J24" s="336">
        <v>8</v>
      </c>
      <c r="K24" s="336">
        <v>272</v>
      </c>
      <c r="L24" s="336">
        <v>8</v>
      </c>
      <c r="M24" s="336">
        <v>2222</v>
      </c>
      <c r="N24" s="336">
        <v>1</v>
      </c>
      <c r="O24" s="336">
        <v>1</v>
      </c>
      <c r="P24" s="336">
        <v>20</v>
      </c>
      <c r="Q24" s="336">
        <v>1892</v>
      </c>
      <c r="R24" s="336">
        <v>12</v>
      </c>
      <c r="S24" s="345">
        <v>635</v>
      </c>
    </row>
    <row r="25" spans="1:19" s="323" customFormat="1" ht="12.6" customHeight="1" x14ac:dyDescent="0.4">
      <c r="A25" s="191"/>
      <c r="B25" s="338" t="s">
        <v>175</v>
      </c>
      <c r="C25" s="338"/>
      <c r="D25" s="339">
        <v>675</v>
      </c>
      <c r="E25" s="340">
        <v>26807</v>
      </c>
      <c r="F25" s="341" t="s">
        <v>157</v>
      </c>
      <c r="G25" s="341" t="s">
        <v>157</v>
      </c>
      <c r="H25" s="341" t="s">
        <v>157</v>
      </c>
      <c r="I25" s="341" t="s">
        <v>157</v>
      </c>
      <c r="J25" s="341">
        <v>5</v>
      </c>
      <c r="K25" s="341">
        <v>106</v>
      </c>
      <c r="L25" s="341">
        <v>8</v>
      </c>
      <c r="M25" s="341">
        <v>638</v>
      </c>
      <c r="N25" s="341">
        <v>3</v>
      </c>
      <c r="O25" s="341">
        <v>31</v>
      </c>
      <c r="P25" s="341">
        <v>32</v>
      </c>
      <c r="Q25" s="341">
        <v>8779</v>
      </c>
      <c r="R25" s="341">
        <v>12</v>
      </c>
      <c r="S25" s="329">
        <v>437</v>
      </c>
    </row>
    <row r="26" spans="1:19" s="323" customFormat="1" ht="12.6" customHeight="1" x14ac:dyDescent="0.15">
      <c r="A26" s="191"/>
      <c r="B26" s="325" t="s">
        <v>158</v>
      </c>
      <c r="C26" s="325" t="s">
        <v>176</v>
      </c>
      <c r="D26" s="330">
        <v>133</v>
      </c>
      <c r="E26" s="331">
        <v>1639</v>
      </c>
      <c r="F26" s="332" t="s">
        <v>157</v>
      </c>
      <c r="G26" s="332" t="s">
        <v>157</v>
      </c>
      <c r="H26" s="332" t="s">
        <v>157</v>
      </c>
      <c r="I26" s="332" t="s">
        <v>157</v>
      </c>
      <c r="J26" s="333">
        <v>1</v>
      </c>
      <c r="K26" s="333">
        <v>66</v>
      </c>
      <c r="L26" s="333">
        <v>2</v>
      </c>
      <c r="M26" s="333">
        <v>41</v>
      </c>
      <c r="N26" s="332" t="s">
        <v>157</v>
      </c>
      <c r="O26" s="332" t="s">
        <v>157</v>
      </c>
      <c r="P26" s="333">
        <v>7</v>
      </c>
      <c r="Q26" s="333">
        <v>32</v>
      </c>
      <c r="R26" s="332">
        <v>1</v>
      </c>
      <c r="S26" s="347">
        <v>3</v>
      </c>
    </row>
    <row r="27" spans="1:19" s="323" customFormat="1" ht="12.6" customHeight="1" x14ac:dyDescent="0.15">
      <c r="A27" s="191"/>
      <c r="B27" s="342" t="s">
        <v>158</v>
      </c>
      <c r="C27" s="342" t="s">
        <v>177</v>
      </c>
      <c r="D27" s="343">
        <v>542</v>
      </c>
      <c r="E27" s="344">
        <v>25168</v>
      </c>
      <c r="F27" s="335" t="s">
        <v>157</v>
      </c>
      <c r="G27" s="335" t="s">
        <v>157</v>
      </c>
      <c r="H27" s="335" t="s">
        <v>157</v>
      </c>
      <c r="I27" s="335" t="s">
        <v>157</v>
      </c>
      <c r="J27" s="336">
        <v>4</v>
      </c>
      <c r="K27" s="336">
        <v>40</v>
      </c>
      <c r="L27" s="336">
        <v>6</v>
      </c>
      <c r="M27" s="336">
        <v>597</v>
      </c>
      <c r="N27" s="336">
        <v>3</v>
      </c>
      <c r="O27" s="336">
        <v>31</v>
      </c>
      <c r="P27" s="336">
        <v>25</v>
      </c>
      <c r="Q27" s="336">
        <v>8747</v>
      </c>
      <c r="R27" s="336">
        <v>11</v>
      </c>
      <c r="S27" s="345">
        <v>434</v>
      </c>
    </row>
    <row r="28" spans="1:19" s="352" customFormat="1" ht="12.6" customHeight="1" x14ac:dyDescent="0.15">
      <c r="A28" s="348"/>
      <c r="B28" s="346" t="s">
        <v>178</v>
      </c>
      <c r="C28" s="346"/>
      <c r="D28" s="326">
        <v>81</v>
      </c>
      <c r="E28" s="327">
        <v>1168</v>
      </c>
      <c r="F28" s="349" t="s">
        <v>157</v>
      </c>
      <c r="G28" s="349" t="s">
        <v>157</v>
      </c>
      <c r="H28" s="349" t="s">
        <v>157</v>
      </c>
      <c r="I28" s="349" t="s">
        <v>157</v>
      </c>
      <c r="J28" s="350">
        <v>2</v>
      </c>
      <c r="K28" s="350">
        <v>9</v>
      </c>
      <c r="L28" s="350">
        <v>5</v>
      </c>
      <c r="M28" s="350">
        <v>32</v>
      </c>
      <c r="N28" s="349" t="s">
        <v>157</v>
      </c>
      <c r="O28" s="349" t="s">
        <v>157</v>
      </c>
      <c r="P28" s="350">
        <v>6</v>
      </c>
      <c r="Q28" s="350">
        <v>99</v>
      </c>
      <c r="R28" s="350">
        <v>1</v>
      </c>
      <c r="S28" s="351">
        <v>6</v>
      </c>
    </row>
    <row r="29" spans="1:19" s="323" customFormat="1" ht="12.6" customHeight="1" x14ac:dyDescent="0.4">
      <c r="A29" s="191"/>
      <c r="B29" s="338" t="s">
        <v>179</v>
      </c>
      <c r="C29" s="338"/>
      <c r="D29" s="339">
        <v>524</v>
      </c>
      <c r="E29" s="340">
        <v>13062</v>
      </c>
      <c r="F29" s="341">
        <v>1</v>
      </c>
      <c r="G29" s="341">
        <v>1</v>
      </c>
      <c r="H29" s="341" t="s">
        <v>157</v>
      </c>
      <c r="I29" s="341" t="s">
        <v>157</v>
      </c>
      <c r="J29" s="341">
        <v>9</v>
      </c>
      <c r="K29" s="341">
        <v>120</v>
      </c>
      <c r="L29" s="341">
        <v>5</v>
      </c>
      <c r="M29" s="341">
        <v>322</v>
      </c>
      <c r="N29" s="341" t="s">
        <v>157</v>
      </c>
      <c r="O29" s="341" t="s">
        <v>157</v>
      </c>
      <c r="P29" s="341">
        <v>52</v>
      </c>
      <c r="Q29" s="341">
        <v>3555</v>
      </c>
      <c r="R29" s="341">
        <v>11</v>
      </c>
      <c r="S29" s="329">
        <v>342</v>
      </c>
    </row>
    <row r="30" spans="1:19" s="323" customFormat="1" ht="12.6" customHeight="1" x14ac:dyDescent="0.15">
      <c r="A30" s="191"/>
      <c r="B30" s="325" t="s">
        <v>158</v>
      </c>
      <c r="C30" s="325" t="s">
        <v>180</v>
      </c>
      <c r="D30" s="330">
        <v>187</v>
      </c>
      <c r="E30" s="331">
        <v>2456</v>
      </c>
      <c r="F30" s="332" t="s">
        <v>157</v>
      </c>
      <c r="G30" s="332" t="s">
        <v>157</v>
      </c>
      <c r="H30" s="332" t="s">
        <v>157</v>
      </c>
      <c r="I30" s="332" t="s">
        <v>157</v>
      </c>
      <c r="J30" s="333">
        <v>5</v>
      </c>
      <c r="K30" s="333">
        <v>70</v>
      </c>
      <c r="L30" s="333">
        <v>2</v>
      </c>
      <c r="M30" s="333">
        <v>15</v>
      </c>
      <c r="N30" s="332" t="s">
        <v>157</v>
      </c>
      <c r="O30" s="332" t="s">
        <v>157</v>
      </c>
      <c r="P30" s="333">
        <v>16</v>
      </c>
      <c r="Q30" s="333">
        <v>371</v>
      </c>
      <c r="R30" s="333">
        <v>4</v>
      </c>
      <c r="S30" s="334">
        <v>54</v>
      </c>
    </row>
    <row r="31" spans="1:19" s="323" customFormat="1" ht="12.6" customHeight="1" x14ac:dyDescent="0.15">
      <c r="A31" s="191"/>
      <c r="B31" s="342" t="s">
        <v>158</v>
      </c>
      <c r="C31" s="342" t="s">
        <v>181</v>
      </c>
      <c r="D31" s="343">
        <v>337</v>
      </c>
      <c r="E31" s="344">
        <v>10606</v>
      </c>
      <c r="F31" s="335">
        <v>1</v>
      </c>
      <c r="G31" s="335">
        <v>1</v>
      </c>
      <c r="H31" s="335" t="s">
        <v>157</v>
      </c>
      <c r="I31" s="335" t="s">
        <v>157</v>
      </c>
      <c r="J31" s="336">
        <v>4</v>
      </c>
      <c r="K31" s="336">
        <v>50</v>
      </c>
      <c r="L31" s="336">
        <v>3</v>
      </c>
      <c r="M31" s="336">
        <v>307</v>
      </c>
      <c r="N31" s="335" t="s">
        <v>157</v>
      </c>
      <c r="O31" s="335" t="s">
        <v>157</v>
      </c>
      <c r="P31" s="336">
        <v>36</v>
      </c>
      <c r="Q31" s="336">
        <v>3184</v>
      </c>
      <c r="R31" s="336">
        <v>7</v>
      </c>
      <c r="S31" s="345">
        <v>288</v>
      </c>
    </row>
    <row r="32" spans="1:19" s="323" customFormat="1" ht="12.6" customHeight="1" x14ac:dyDescent="0.4">
      <c r="A32" s="191"/>
      <c r="B32" s="346" t="s">
        <v>182</v>
      </c>
      <c r="C32" s="346" t="s">
        <v>158</v>
      </c>
      <c r="D32" s="326">
        <v>1292</v>
      </c>
      <c r="E32" s="327">
        <v>26428</v>
      </c>
      <c r="F32" s="341" t="s">
        <v>157</v>
      </c>
      <c r="G32" s="341" t="s">
        <v>157</v>
      </c>
      <c r="H32" s="341" t="s">
        <v>157</v>
      </c>
      <c r="I32" s="341" t="s">
        <v>157</v>
      </c>
      <c r="J32" s="341">
        <v>14</v>
      </c>
      <c r="K32" s="341">
        <v>103</v>
      </c>
      <c r="L32" s="341">
        <v>27</v>
      </c>
      <c r="M32" s="341">
        <v>855</v>
      </c>
      <c r="N32" s="341" t="s">
        <v>157</v>
      </c>
      <c r="O32" s="341" t="s">
        <v>157</v>
      </c>
      <c r="P32" s="341">
        <v>142</v>
      </c>
      <c r="Q32" s="341">
        <v>4236</v>
      </c>
      <c r="R32" s="341">
        <v>15</v>
      </c>
      <c r="S32" s="329">
        <v>967</v>
      </c>
    </row>
    <row r="33" spans="1:19" s="323" customFormat="1" ht="12.6" customHeight="1" x14ac:dyDescent="0.15">
      <c r="A33" s="191"/>
      <c r="B33" s="325" t="s">
        <v>158</v>
      </c>
      <c r="C33" s="325" t="s">
        <v>183</v>
      </c>
      <c r="D33" s="330">
        <v>293</v>
      </c>
      <c r="E33" s="331">
        <v>6880</v>
      </c>
      <c r="F33" s="332" t="s">
        <v>157</v>
      </c>
      <c r="G33" s="332" t="s">
        <v>157</v>
      </c>
      <c r="H33" s="332" t="s">
        <v>157</v>
      </c>
      <c r="I33" s="332" t="s">
        <v>157</v>
      </c>
      <c r="J33" s="333">
        <v>3</v>
      </c>
      <c r="K33" s="333">
        <v>23</v>
      </c>
      <c r="L33" s="333">
        <v>4</v>
      </c>
      <c r="M33" s="333">
        <v>79</v>
      </c>
      <c r="N33" s="332" t="s">
        <v>157</v>
      </c>
      <c r="O33" s="332" t="s">
        <v>157</v>
      </c>
      <c r="P33" s="333">
        <v>57</v>
      </c>
      <c r="Q33" s="333">
        <v>1641</v>
      </c>
      <c r="R33" s="333">
        <v>1</v>
      </c>
      <c r="S33" s="334">
        <v>26</v>
      </c>
    </row>
    <row r="34" spans="1:19" s="323" customFormat="1" ht="12.6" customHeight="1" x14ac:dyDescent="0.15">
      <c r="A34" s="191"/>
      <c r="B34" s="325" t="s">
        <v>158</v>
      </c>
      <c r="C34" s="325" t="s">
        <v>184</v>
      </c>
      <c r="D34" s="330">
        <v>216</v>
      </c>
      <c r="E34" s="331">
        <v>4050</v>
      </c>
      <c r="F34" s="332" t="s">
        <v>157</v>
      </c>
      <c r="G34" s="332" t="s">
        <v>157</v>
      </c>
      <c r="H34" s="332" t="s">
        <v>157</v>
      </c>
      <c r="I34" s="332" t="s">
        <v>157</v>
      </c>
      <c r="J34" s="333">
        <v>2</v>
      </c>
      <c r="K34" s="333">
        <v>7</v>
      </c>
      <c r="L34" s="333">
        <v>7</v>
      </c>
      <c r="M34" s="333">
        <v>490</v>
      </c>
      <c r="N34" s="332" t="s">
        <v>157</v>
      </c>
      <c r="O34" s="332" t="s">
        <v>157</v>
      </c>
      <c r="P34" s="333">
        <v>13</v>
      </c>
      <c r="Q34" s="333">
        <v>555</v>
      </c>
      <c r="R34" s="333">
        <v>3</v>
      </c>
      <c r="S34" s="334">
        <v>16</v>
      </c>
    </row>
    <row r="35" spans="1:19" s="323" customFormat="1" ht="12.6" customHeight="1" x14ac:dyDescent="0.15">
      <c r="A35" s="191"/>
      <c r="B35" s="325" t="s">
        <v>158</v>
      </c>
      <c r="C35" s="325" t="s">
        <v>185</v>
      </c>
      <c r="D35" s="330">
        <v>337</v>
      </c>
      <c r="E35" s="331">
        <v>4999</v>
      </c>
      <c r="F35" s="332" t="s">
        <v>157</v>
      </c>
      <c r="G35" s="332" t="s">
        <v>157</v>
      </c>
      <c r="H35" s="332" t="s">
        <v>157</v>
      </c>
      <c r="I35" s="332" t="s">
        <v>157</v>
      </c>
      <c r="J35" s="333">
        <v>6</v>
      </c>
      <c r="K35" s="333">
        <v>60</v>
      </c>
      <c r="L35" s="333">
        <v>10</v>
      </c>
      <c r="M35" s="333">
        <v>172</v>
      </c>
      <c r="N35" s="332" t="s">
        <v>157</v>
      </c>
      <c r="O35" s="332" t="s">
        <v>157</v>
      </c>
      <c r="P35" s="333">
        <v>39</v>
      </c>
      <c r="Q35" s="333">
        <v>1089</v>
      </c>
      <c r="R35" s="333">
        <v>5</v>
      </c>
      <c r="S35" s="334">
        <v>35</v>
      </c>
    </row>
    <row r="36" spans="1:19" s="323" customFormat="1" ht="12.6" customHeight="1" x14ac:dyDescent="0.15">
      <c r="A36" s="191"/>
      <c r="B36" s="325" t="s">
        <v>158</v>
      </c>
      <c r="C36" s="325" t="s">
        <v>186</v>
      </c>
      <c r="D36" s="330">
        <v>270</v>
      </c>
      <c r="E36" s="331">
        <v>3844</v>
      </c>
      <c r="F36" s="332" t="s">
        <v>157</v>
      </c>
      <c r="G36" s="332" t="s">
        <v>157</v>
      </c>
      <c r="H36" s="332" t="s">
        <v>157</v>
      </c>
      <c r="I36" s="332" t="s">
        <v>157</v>
      </c>
      <c r="J36" s="333">
        <v>2</v>
      </c>
      <c r="K36" s="333">
        <v>4</v>
      </c>
      <c r="L36" s="333">
        <v>5</v>
      </c>
      <c r="M36" s="333">
        <v>111</v>
      </c>
      <c r="N36" s="332" t="s">
        <v>157</v>
      </c>
      <c r="O36" s="332" t="s">
        <v>157</v>
      </c>
      <c r="P36" s="333">
        <v>19</v>
      </c>
      <c r="Q36" s="333">
        <v>459</v>
      </c>
      <c r="R36" s="333">
        <v>4</v>
      </c>
      <c r="S36" s="334">
        <v>852</v>
      </c>
    </row>
    <row r="37" spans="1:19" s="323" customFormat="1" ht="12.6" customHeight="1" x14ac:dyDescent="0.15">
      <c r="A37" s="191"/>
      <c r="B37" s="325" t="s">
        <v>158</v>
      </c>
      <c r="C37" s="325" t="s">
        <v>187</v>
      </c>
      <c r="D37" s="330">
        <v>129</v>
      </c>
      <c r="E37" s="331">
        <v>6214</v>
      </c>
      <c r="F37" s="332" t="s">
        <v>157</v>
      </c>
      <c r="G37" s="332" t="s">
        <v>157</v>
      </c>
      <c r="H37" s="332" t="s">
        <v>157</v>
      </c>
      <c r="I37" s="332" t="s">
        <v>157</v>
      </c>
      <c r="J37" s="333">
        <v>1</v>
      </c>
      <c r="K37" s="333">
        <v>9</v>
      </c>
      <c r="L37" s="333">
        <v>1</v>
      </c>
      <c r="M37" s="333">
        <v>3</v>
      </c>
      <c r="N37" s="332" t="s">
        <v>157</v>
      </c>
      <c r="O37" s="332" t="s">
        <v>157</v>
      </c>
      <c r="P37" s="333">
        <v>12</v>
      </c>
      <c r="Q37" s="333">
        <v>479</v>
      </c>
      <c r="R37" s="332">
        <v>1</v>
      </c>
      <c r="S37" s="347">
        <v>2</v>
      </c>
    </row>
    <row r="38" spans="1:19" s="323" customFormat="1" ht="12.6" customHeight="1" x14ac:dyDescent="0.15">
      <c r="A38" s="191"/>
      <c r="B38" s="325" t="s">
        <v>158</v>
      </c>
      <c r="C38" s="325" t="s">
        <v>188</v>
      </c>
      <c r="D38" s="330">
        <v>47</v>
      </c>
      <c r="E38" s="331">
        <v>441</v>
      </c>
      <c r="F38" s="335" t="s">
        <v>157</v>
      </c>
      <c r="G38" s="335" t="s">
        <v>157</v>
      </c>
      <c r="H38" s="335" t="s">
        <v>157</v>
      </c>
      <c r="I38" s="335" t="s">
        <v>157</v>
      </c>
      <c r="J38" s="336" t="s">
        <v>157</v>
      </c>
      <c r="K38" s="336" t="s">
        <v>157</v>
      </c>
      <c r="L38" s="335" t="s">
        <v>157</v>
      </c>
      <c r="M38" s="335" t="s">
        <v>157</v>
      </c>
      <c r="N38" s="335" t="s">
        <v>157</v>
      </c>
      <c r="O38" s="335" t="s">
        <v>157</v>
      </c>
      <c r="P38" s="336">
        <v>2</v>
      </c>
      <c r="Q38" s="336">
        <v>13</v>
      </c>
      <c r="R38" s="336">
        <v>1</v>
      </c>
      <c r="S38" s="345">
        <v>36</v>
      </c>
    </row>
    <row r="39" spans="1:19" s="352" customFormat="1" ht="12.6" customHeight="1" x14ac:dyDescent="0.15">
      <c r="A39" s="348"/>
      <c r="B39" s="353" t="s">
        <v>189</v>
      </c>
      <c r="C39" s="354"/>
      <c r="D39" s="355">
        <v>355</v>
      </c>
      <c r="E39" s="356">
        <v>13826</v>
      </c>
      <c r="F39" s="349" t="s">
        <v>157</v>
      </c>
      <c r="G39" s="349" t="s">
        <v>157</v>
      </c>
      <c r="H39" s="349" t="s">
        <v>157</v>
      </c>
      <c r="I39" s="349" t="s">
        <v>157</v>
      </c>
      <c r="J39" s="350">
        <v>6</v>
      </c>
      <c r="K39" s="350">
        <v>57</v>
      </c>
      <c r="L39" s="350">
        <v>5</v>
      </c>
      <c r="M39" s="350">
        <v>269</v>
      </c>
      <c r="N39" s="350">
        <v>1</v>
      </c>
      <c r="O39" s="349">
        <v>2</v>
      </c>
      <c r="P39" s="350">
        <v>28</v>
      </c>
      <c r="Q39" s="350">
        <v>1295</v>
      </c>
      <c r="R39" s="350">
        <v>3</v>
      </c>
      <c r="S39" s="357">
        <v>150</v>
      </c>
    </row>
    <row r="40" spans="1:19" s="352" customFormat="1" ht="12.6" customHeight="1" x14ac:dyDescent="0.15">
      <c r="A40" s="348"/>
      <c r="B40" s="353" t="s">
        <v>190</v>
      </c>
      <c r="C40" s="358"/>
      <c r="D40" s="355">
        <v>341</v>
      </c>
      <c r="E40" s="356">
        <v>7107</v>
      </c>
      <c r="F40" s="350">
        <v>1</v>
      </c>
      <c r="G40" s="350">
        <v>2</v>
      </c>
      <c r="H40" s="349" t="s">
        <v>157</v>
      </c>
      <c r="I40" s="349" t="s">
        <v>157</v>
      </c>
      <c r="J40" s="350">
        <v>6</v>
      </c>
      <c r="K40" s="350">
        <v>489</v>
      </c>
      <c r="L40" s="350">
        <v>2</v>
      </c>
      <c r="M40" s="350">
        <v>11</v>
      </c>
      <c r="N40" s="349" t="s">
        <v>157</v>
      </c>
      <c r="O40" s="349" t="s">
        <v>157</v>
      </c>
      <c r="P40" s="350">
        <v>38</v>
      </c>
      <c r="Q40" s="350">
        <v>1853</v>
      </c>
      <c r="R40" s="350">
        <v>7</v>
      </c>
      <c r="S40" s="357">
        <v>256</v>
      </c>
    </row>
    <row r="41" spans="1:19" s="352" customFormat="1" ht="12.6" customHeight="1" x14ac:dyDescent="0.15">
      <c r="A41" s="348"/>
      <c r="B41" s="353" t="s">
        <v>191</v>
      </c>
      <c r="C41" s="358"/>
      <c r="D41" s="355">
        <v>323</v>
      </c>
      <c r="E41" s="356">
        <v>23381</v>
      </c>
      <c r="F41" s="349" t="s">
        <v>157</v>
      </c>
      <c r="G41" s="349" t="s">
        <v>157</v>
      </c>
      <c r="H41" s="349" t="s">
        <v>157</v>
      </c>
      <c r="I41" s="349" t="s">
        <v>157</v>
      </c>
      <c r="J41" s="350">
        <v>10</v>
      </c>
      <c r="K41" s="350">
        <v>569</v>
      </c>
      <c r="L41" s="350">
        <v>2</v>
      </c>
      <c r="M41" s="350">
        <v>9</v>
      </c>
      <c r="N41" s="349" t="s">
        <v>157</v>
      </c>
      <c r="O41" s="349" t="s">
        <v>157</v>
      </c>
      <c r="P41" s="350">
        <v>33</v>
      </c>
      <c r="Q41" s="350">
        <v>1221</v>
      </c>
      <c r="R41" s="350">
        <v>4</v>
      </c>
      <c r="S41" s="357">
        <v>38</v>
      </c>
    </row>
    <row r="42" spans="1:19" s="352" customFormat="1" ht="12.6" customHeight="1" x14ac:dyDescent="0.15">
      <c r="A42" s="348"/>
      <c r="B42" s="353" t="s">
        <v>192</v>
      </c>
      <c r="C42" s="358"/>
      <c r="D42" s="355">
        <v>282</v>
      </c>
      <c r="E42" s="356">
        <v>10707</v>
      </c>
      <c r="F42" s="349" t="s">
        <v>157</v>
      </c>
      <c r="G42" s="349" t="s">
        <v>157</v>
      </c>
      <c r="H42" s="349" t="s">
        <v>157</v>
      </c>
      <c r="I42" s="349" t="s">
        <v>157</v>
      </c>
      <c r="J42" s="350">
        <v>8</v>
      </c>
      <c r="K42" s="350">
        <v>298</v>
      </c>
      <c r="L42" s="350">
        <v>4</v>
      </c>
      <c r="M42" s="350">
        <v>132</v>
      </c>
      <c r="N42" s="349" t="s">
        <v>157</v>
      </c>
      <c r="O42" s="349" t="s">
        <v>157</v>
      </c>
      <c r="P42" s="350">
        <v>27</v>
      </c>
      <c r="Q42" s="350">
        <v>3578</v>
      </c>
      <c r="R42" s="350">
        <v>3</v>
      </c>
      <c r="S42" s="357">
        <v>509</v>
      </c>
    </row>
    <row r="43" spans="1:19" s="352" customFormat="1" ht="12.6" customHeight="1" x14ac:dyDescent="0.15">
      <c r="A43" s="348"/>
      <c r="B43" s="353" t="s">
        <v>193</v>
      </c>
      <c r="C43" s="358"/>
      <c r="D43" s="355">
        <v>110</v>
      </c>
      <c r="E43" s="356">
        <v>3862</v>
      </c>
      <c r="F43" s="349" t="s">
        <v>157</v>
      </c>
      <c r="G43" s="349" t="s">
        <v>157</v>
      </c>
      <c r="H43" s="349" t="s">
        <v>157</v>
      </c>
      <c r="I43" s="349" t="s">
        <v>157</v>
      </c>
      <c r="J43" s="349">
        <v>2</v>
      </c>
      <c r="K43" s="349">
        <v>2</v>
      </c>
      <c r="L43" s="350">
        <v>1</v>
      </c>
      <c r="M43" s="350">
        <v>128</v>
      </c>
      <c r="N43" s="349" t="s">
        <v>157</v>
      </c>
      <c r="O43" s="349" t="s">
        <v>157</v>
      </c>
      <c r="P43" s="350">
        <v>12</v>
      </c>
      <c r="Q43" s="350">
        <v>743</v>
      </c>
      <c r="R43" s="350">
        <v>2</v>
      </c>
      <c r="S43" s="357">
        <v>102</v>
      </c>
    </row>
    <row r="44" spans="1:19" s="352" customFormat="1" ht="12.6" customHeight="1" x14ac:dyDescent="0.15">
      <c r="A44" s="348"/>
      <c r="B44" s="353" t="s">
        <v>194</v>
      </c>
      <c r="C44" s="358"/>
      <c r="D44" s="355">
        <v>231</v>
      </c>
      <c r="E44" s="356">
        <v>7831</v>
      </c>
      <c r="F44" s="349" t="s">
        <v>157</v>
      </c>
      <c r="G44" s="349" t="s">
        <v>157</v>
      </c>
      <c r="H44" s="349" t="s">
        <v>157</v>
      </c>
      <c r="I44" s="349" t="s">
        <v>157</v>
      </c>
      <c r="J44" s="350">
        <v>12</v>
      </c>
      <c r="K44" s="350">
        <v>812</v>
      </c>
      <c r="L44" s="350">
        <v>4</v>
      </c>
      <c r="M44" s="350">
        <v>77</v>
      </c>
      <c r="N44" s="349" t="s">
        <v>157</v>
      </c>
      <c r="O44" s="349" t="s">
        <v>157</v>
      </c>
      <c r="P44" s="350">
        <v>18</v>
      </c>
      <c r="Q44" s="350">
        <v>2856</v>
      </c>
      <c r="R44" s="350">
        <v>1</v>
      </c>
      <c r="S44" s="357">
        <v>32</v>
      </c>
    </row>
    <row r="45" spans="1:19" s="352" customFormat="1" ht="12.6" customHeight="1" x14ac:dyDescent="0.15">
      <c r="A45" s="348"/>
      <c r="B45" s="353" t="s">
        <v>195</v>
      </c>
      <c r="C45" s="358"/>
      <c r="D45" s="355">
        <v>245</v>
      </c>
      <c r="E45" s="356">
        <v>4448</v>
      </c>
      <c r="F45" s="350" t="s">
        <v>157</v>
      </c>
      <c r="G45" s="350" t="s">
        <v>157</v>
      </c>
      <c r="H45" s="349" t="s">
        <v>157</v>
      </c>
      <c r="I45" s="349" t="s">
        <v>157</v>
      </c>
      <c r="J45" s="350">
        <v>5</v>
      </c>
      <c r="K45" s="350">
        <v>40</v>
      </c>
      <c r="L45" s="350">
        <v>4</v>
      </c>
      <c r="M45" s="350">
        <v>51</v>
      </c>
      <c r="N45" s="349" t="s">
        <v>157</v>
      </c>
      <c r="O45" s="349" t="s">
        <v>157</v>
      </c>
      <c r="P45" s="350">
        <v>11</v>
      </c>
      <c r="Q45" s="350">
        <v>707</v>
      </c>
      <c r="R45" s="350">
        <v>3</v>
      </c>
      <c r="S45" s="357">
        <v>17</v>
      </c>
    </row>
    <row r="46" spans="1:19" s="352" customFormat="1" ht="12.6" customHeight="1" x14ac:dyDescent="0.15">
      <c r="A46" s="348"/>
      <c r="B46" s="353" t="s">
        <v>196</v>
      </c>
      <c r="C46" s="358"/>
      <c r="D46" s="355">
        <v>4</v>
      </c>
      <c r="E46" s="356">
        <v>113</v>
      </c>
      <c r="F46" s="349" t="s">
        <v>157</v>
      </c>
      <c r="G46" s="349" t="s">
        <v>157</v>
      </c>
      <c r="H46" s="349" t="s">
        <v>157</v>
      </c>
      <c r="I46" s="349" t="s">
        <v>157</v>
      </c>
      <c r="J46" s="349" t="s">
        <v>157</v>
      </c>
      <c r="K46" s="349" t="s">
        <v>157</v>
      </c>
      <c r="L46" s="349" t="s">
        <v>157</v>
      </c>
      <c r="M46" s="349" t="s">
        <v>157</v>
      </c>
      <c r="N46" s="349" t="s">
        <v>157</v>
      </c>
      <c r="O46" s="349" t="s">
        <v>157</v>
      </c>
      <c r="P46" s="349" t="s">
        <v>157</v>
      </c>
      <c r="Q46" s="349" t="s">
        <v>157</v>
      </c>
      <c r="R46" s="349" t="s">
        <v>157</v>
      </c>
      <c r="S46" s="359" t="s">
        <v>157</v>
      </c>
    </row>
    <row r="47" spans="1:19" s="352" customFormat="1" ht="12.6" customHeight="1" x14ac:dyDescent="0.15">
      <c r="A47" s="348"/>
      <c r="B47" s="353" t="s">
        <v>197</v>
      </c>
      <c r="C47" s="358"/>
      <c r="D47" s="355">
        <v>39</v>
      </c>
      <c r="E47" s="356">
        <v>681</v>
      </c>
      <c r="F47" s="349" t="s">
        <v>157</v>
      </c>
      <c r="G47" s="349" t="s">
        <v>157</v>
      </c>
      <c r="H47" s="349" t="s">
        <v>157</v>
      </c>
      <c r="I47" s="349" t="s">
        <v>157</v>
      </c>
      <c r="J47" s="349" t="s">
        <v>157</v>
      </c>
      <c r="K47" s="349" t="s">
        <v>157</v>
      </c>
      <c r="L47" s="349" t="s">
        <v>157</v>
      </c>
      <c r="M47" s="349" t="s">
        <v>157</v>
      </c>
      <c r="N47" s="349" t="s">
        <v>157</v>
      </c>
      <c r="O47" s="349" t="s">
        <v>157</v>
      </c>
      <c r="P47" s="350">
        <v>2</v>
      </c>
      <c r="Q47" s="350">
        <v>16</v>
      </c>
      <c r="R47" s="350">
        <v>1</v>
      </c>
      <c r="S47" s="357">
        <v>200</v>
      </c>
    </row>
    <row r="48" spans="1:19" s="352" customFormat="1" ht="12.6" customHeight="1" x14ac:dyDescent="0.15">
      <c r="A48" s="348"/>
      <c r="B48" s="353" t="s">
        <v>198</v>
      </c>
      <c r="C48" s="358"/>
      <c r="D48" s="355">
        <v>9</v>
      </c>
      <c r="E48" s="356">
        <v>43</v>
      </c>
      <c r="F48" s="349" t="s">
        <v>157</v>
      </c>
      <c r="G48" s="349" t="s">
        <v>157</v>
      </c>
      <c r="H48" s="349" t="s">
        <v>157</v>
      </c>
      <c r="I48" s="349" t="s">
        <v>157</v>
      </c>
      <c r="J48" s="349" t="s">
        <v>157</v>
      </c>
      <c r="K48" s="349" t="s">
        <v>157</v>
      </c>
      <c r="L48" s="349" t="s">
        <v>157</v>
      </c>
      <c r="M48" s="349" t="s">
        <v>157</v>
      </c>
      <c r="N48" s="349" t="s">
        <v>157</v>
      </c>
      <c r="O48" s="349" t="s">
        <v>157</v>
      </c>
      <c r="P48" s="349" t="s">
        <v>157</v>
      </c>
      <c r="Q48" s="349" t="s">
        <v>157</v>
      </c>
      <c r="R48" s="349">
        <v>1</v>
      </c>
      <c r="S48" s="359">
        <v>2</v>
      </c>
    </row>
    <row r="49" spans="1:19" s="352" customFormat="1" ht="12.6" customHeight="1" x14ac:dyDescent="0.15">
      <c r="A49" s="348"/>
      <c r="B49" s="346" t="s">
        <v>199</v>
      </c>
      <c r="C49" s="346"/>
      <c r="D49" s="355">
        <v>18</v>
      </c>
      <c r="E49" s="356">
        <v>581</v>
      </c>
      <c r="F49" s="349" t="s">
        <v>157</v>
      </c>
      <c r="G49" s="349" t="s">
        <v>157</v>
      </c>
      <c r="H49" s="349" t="s">
        <v>157</v>
      </c>
      <c r="I49" s="349" t="s">
        <v>157</v>
      </c>
      <c r="J49" s="349" t="s">
        <v>157</v>
      </c>
      <c r="K49" s="349" t="s">
        <v>157</v>
      </c>
      <c r="L49" s="349" t="s">
        <v>157</v>
      </c>
      <c r="M49" s="349" t="s">
        <v>157</v>
      </c>
      <c r="N49" s="349" t="s">
        <v>157</v>
      </c>
      <c r="O49" s="349" t="s">
        <v>157</v>
      </c>
      <c r="P49" s="350">
        <v>2</v>
      </c>
      <c r="Q49" s="350">
        <v>122</v>
      </c>
      <c r="R49" s="349" t="s">
        <v>157</v>
      </c>
      <c r="S49" s="359" t="s">
        <v>157</v>
      </c>
    </row>
    <row r="50" spans="1:19" s="323" customFormat="1" ht="12.6" customHeight="1" x14ac:dyDescent="0.4">
      <c r="A50" s="191"/>
      <c r="B50" s="338" t="s">
        <v>200</v>
      </c>
      <c r="C50" s="360"/>
      <c r="D50" s="361">
        <v>780</v>
      </c>
      <c r="E50" s="340">
        <v>18495</v>
      </c>
      <c r="F50" s="341">
        <v>1</v>
      </c>
      <c r="G50" s="341" t="s">
        <v>157</v>
      </c>
      <c r="H50" s="341">
        <v>1</v>
      </c>
      <c r="I50" s="341">
        <v>1</v>
      </c>
      <c r="J50" s="341">
        <v>26</v>
      </c>
      <c r="K50" s="341">
        <v>1832</v>
      </c>
      <c r="L50" s="341">
        <v>19</v>
      </c>
      <c r="M50" s="341">
        <v>242</v>
      </c>
      <c r="N50" s="341">
        <v>1</v>
      </c>
      <c r="O50" s="341">
        <v>18</v>
      </c>
      <c r="P50" s="341">
        <v>91</v>
      </c>
      <c r="Q50" s="341">
        <v>2192</v>
      </c>
      <c r="R50" s="341">
        <v>6</v>
      </c>
      <c r="S50" s="329">
        <v>59</v>
      </c>
    </row>
    <row r="51" spans="1:19" s="323" customFormat="1" ht="12.6" customHeight="1" x14ac:dyDescent="0.15">
      <c r="A51" s="191"/>
      <c r="B51" s="325" t="s">
        <v>158</v>
      </c>
      <c r="C51" s="362" t="s">
        <v>201</v>
      </c>
      <c r="D51" s="363">
        <v>90</v>
      </c>
      <c r="E51" s="293">
        <v>3368</v>
      </c>
      <c r="F51" s="332" t="s">
        <v>157</v>
      </c>
      <c r="G51" s="332" t="s">
        <v>157</v>
      </c>
      <c r="H51" s="333">
        <v>1</v>
      </c>
      <c r="I51" s="333">
        <v>1</v>
      </c>
      <c r="J51" s="332" t="s">
        <v>157</v>
      </c>
      <c r="K51" s="332" t="s">
        <v>157</v>
      </c>
      <c r="L51" s="332">
        <v>3</v>
      </c>
      <c r="M51" s="332">
        <v>36</v>
      </c>
      <c r="N51" s="332" t="s">
        <v>157</v>
      </c>
      <c r="O51" s="332" t="s">
        <v>157</v>
      </c>
      <c r="P51" s="333">
        <v>17</v>
      </c>
      <c r="Q51" s="333">
        <v>475</v>
      </c>
      <c r="R51" s="333" t="s">
        <v>157</v>
      </c>
      <c r="S51" s="334" t="s">
        <v>157</v>
      </c>
    </row>
    <row r="52" spans="1:19" s="323" customFormat="1" ht="12.6" customHeight="1" x14ac:dyDescent="0.15">
      <c r="A52" s="191"/>
      <c r="B52" s="325" t="s">
        <v>158</v>
      </c>
      <c r="C52" s="362" t="s">
        <v>202</v>
      </c>
      <c r="D52" s="363">
        <v>152</v>
      </c>
      <c r="E52" s="293">
        <v>6008</v>
      </c>
      <c r="F52" s="332">
        <v>1</v>
      </c>
      <c r="G52" s="332" t="s">
        <v>157</v>
      </c>
      <c r="H52" s="332" t="s">
        <v>157</v>
      </c>
      <c r="I52" s="332" t="s">
        <v>157</v>
      </c>
      <c r="J52" s="333">
        <v>9</v>
      </c>
      <c r="K52" s="333">
        <v>853</v>
      </c>
      <c r="L52" s="333">
        <v>6</v>
      </c>
      <c r="M52" s="333">
        <v>90</v>
      </c>
      <c r="N52" s="332" t="s">
        <v>157</v>
      </c>
      <c r="O52" s="332" t="s">
        <v>157</v>
      </c>
      <c r="P52" s="333">
        <v>19</v>
      </c>
      <c r="Q52" s="333">
        <v>689</v>
      </c>
      <c r="R52" s="333">
        <v>1</v>
      </c>
      <c r="S52" s="334">
        <v>9</v>
      </c>
    </row>
    <row r="53" spans="1:19" s="323" customFormat="1" ht="12.6" customHeight="1" x14ac:dyDescent="0.15">
      <c r="A53" s="191"/>
      <c r="B53" s="325" t="s">
        <v>158</v>
      </c>
      <c r="C53" s="362" t="s">
        <v>203</v>
      </c>
      <c r="D53" s="363">
        <v>243</v>
      </c>
      <c r="E53" s="293">
        <v>3722</v>
      </c>
      <c r="F53" s="332" t="s">
        <v>157</v>
      </c>
      <c r="G53" s="332" t="s">
        <v>157</v>
      </c>
      <c r="H53" s="332" t="s">
        <v>157</v>
      </c>
      <c r="I53" s="332" t="s">
        <v>157</v>
      </c>
      <c r="J53" s="333">
        <v>3</v>
      </c>
      <c r="K53" s="333">
        <v>21</v>
      </c>
      <c r="L53" s="333">
        <v>4</v>
      </c>
      <c r="M53" s="333">
        <v>28</v>
      </c>
      <c r="N53" s="332" t="s">
        <v>157</v>
      </c>
      <c r="O53" s="332" t="s">
        <v>157</v>
      </c>
      <c r="P53" s="333">
        <v>24</v>
      </c>
      <c r="Q53" s="333">
        <v>337</v>
      </c>
      <c r="R53" s="333">
        <v>2</v>
      </c>
      <c r="S53" s="334">
        <v>18</v>
      </c>
    </row>
    <row r="54" spans="1:19" s="323" customFormat="1" ht="12.6" customHeight="1" x14ac:dyDescent="0.15">
      <c r="A54" s="191"/>
      <c r="B54" s="342" t="s">
        <v>158</v>
      </c>
      <c r="C54" s="364" t="s">
        <v>204</v>
      </c>
      <c r="D54" s="365">
        <v>295</v>
      </c>
      <c r="E54" s="366">
        <v>5397</v>
      </c>
      <c r="F54" s="335" t="s">
        <v>157</v>
      </c>
      <c r="G54" s="335" t="s">
        <v>157</v>
      </c>
      <c r="H54" s="335" t="s">
        <v>157</v>
      </c>
      <c r="I54" s="335" t="s">
        <v>157</v>
      </c>
      <c r="J54" s="336">
        <v>14</v>
      </c>
      <c r="K54" s="336">
        <v>958</v>
      </c>
      <c r="L54" s="336">
        <v>6</v>
      </c>
      <c r="M54" s="336">
        <v>88</v>
      </c>
      <c r="N54" s="336">
        <v>1</v>
      </c>
      <c r="O54" s="336">
        <v>18</v>
      </c>
      <c r="P54" s="336">
        <v>31</v>
      </c>
      <c r="Q54" s="336">
        <v>691</v>
      </c>
      <c r="R54" s="336">
        <v>3</v>
      </c>
      <c r="S54" s="345">
        <v>32</v>
      </c>
    </row>
    <row r="55" spans="1:19" s="323" customFormat="1" ht="12.6" customHeight="1" x14ac:dyDescent="0.4">
      <c r="A55" s="191"/>
      <c r="B55" s="346" t="s">
        <v>205</v>
      </c>
      <c r="C55" s="360"/>
      <c r="D55" s="367">
        <v>871</v>
      </c>
      <c r="E55" s="327">
        <v>21091</v>
      </c>
      <c r="F55" s="341" t="s">
        <v>157</v>
      </c>
      <c r="G55" s="341" t="s">
        <v>157</v>
      </c>
      <c r="H55" s="341" t="s">
        <v>157</v>
      </c>
      <c r="I55" s="341" t="s">
        <v>157</v>
      </c>
      <c r="J55" s="341">
        <v>25</v>
      </c>
      <c r="K55" s="341">
        <v>1781</v>
      </c>
      <c r="L55" s="341">
        <v>26</v>
      </c>
      <c r="M55" s="341">
        <v>4169</v>
      </c>
      <c r="N55" s="341">
        <v>1</v>
      </c>
      <c r="O55" s="341">
        <v>1</v>
      </c>
      <c r="P55" s="341">
        <v>96</v>
      </c>
      <c r="Q55" s="341">
        <v>2561</v>
      </c>
      <c r="R55" s="341">
        <v>8</v>
      </c>
      <c r="S55" s="329">
        <v>114</v>
      </c>
    </row>
    <row r="56" spans="1:19" s="323" customFormat="1" ht="12.6" customHeight="1" x14ac:dyDescent="0.15">
      <c r="A56" s="191"/>
      <c r="B56" s="325" t="s">
        <v>158</v>
      </c>
      <c r="C56" s="362" t="s">
        <v>206</v>
      </c>
      <c r="D56" s="363">
        <v>496</v>
      </c>
      <c r="E56" s="293">
        <v>10533</v>
      </c>
      <c r="F56" s="332" t="s">
        <v>157</v>
      </c>
      <c r="G56" s="332" t="s">
        <v>157</v>
      </c>
      <c r="H56" s="332" t="s">
        <v>157</v>
      </c>
      <c r="I56" s="332" t="s">
        <v>157</v>
      </c>
      <c r="J56" s="333">
        <v>10</v>
      </c>
      <c r="K56" s="333">
        <v>320</v>
      </c>
      <c r="L56" s="333">
        <v>17</v>
      </c>
      <c r="M56" s="333">
        <v>3757</v>
      </c>
      <c r="N56" s="332">
        <v>1</v>
      </c>
      <c r="O56" s="332">
        <v>1</v>
      </c>
      <c r="P56" s="333">
        <v>65</v>
      </c>
      <c r="Q56" s="333">
        <v>895</v>
      </c>
      <c r="R56" s="333">
        <v>5</v>
      </c>
      <c r="S56" s="334">
        <v>102</v>
      </c>
    </row>
    <row r="57" spans="1:19" s="323" customFormat="1" ht="12.6" customHeight="1" x14ac:dyDescent="0.15">
      <c r="A57" s="191"/>
      <c r="B57" s="325" t="s">
        <v>158</v>
      </c>
      <c r="C57" s="362" t="s">
        <v>207</v>
      </c>
      <c r="D57" s="363">
        <v>17</v>
      </c>
      <c r="E57" s="293">
        <v>291</v>
      </c>
      <c r="F57" s="332" t="s">
        <v>157</v>
      </c>
      <c r="G57" s="332" t="s">
        <v>157</v>
      </c>
      <c r="H57" s="332" t="s">
        <v>157</v>
      </c>
      <c r="I57" s="332" t="s">
        <v>157</v>
      </c>
      <c r="J57" s="333" t="s">
        <v>157</v>
      </c>
      <c r="K57" s="333" t="s">
        <v>157</v>
      </c>
      <c r="L57" s="332" t="s">
        <v>157</v>
      </c>
      <c r="M57" s="332" t="s">
        <v>157</v>
      </c>
      <c r="N57" s="332" t="s">
        <v>157</v>
      </c>
      <c r="O57" s="332" t="s">
        <v>157</v>
      </c>
      <c r="P57" s="333">
        <v>2</v>
      </c>
      <c r="Q57" s="333">
        <v>28</v>
      </c>
      <c r="R57" s="332" t="s">
        <v>157</v>
      </c>
      <c r="S57" s="347" t="s">
        <v>157</v>
      </c>
    </row>
    <row r="58" spans="1:19" s="323" customFormat="1" ht="12.6" customHeight="1" x14ac:dyDescent="0.15">
      <c r="A58" s="191"/>
      <c r="B58" s="325" t="s">
        <v>158</v>
      </c>
      <c r="C58" s="362" t="s">
        <v>208</v>
      </c>
      <c r="D58" s="363">
        <v>56</v>
      </c>
      <c r="E58" s="293">
        <v>1625</v>
      </c>
      <c r="F58" s="332" t="s">
        <v>157</v>
      </c>
      <c r="G58" s="332" t="s">
        <v>157</v>
      </c>
      <c r="H58" s="332" t="s">
        <v>157</v>
      </c>
      <c r="I58" s="332" t="s">
        <v>157</v>
      </c>
      <c r="J58" s="333">
        <v>4</v>
      </c>
      <c r="K58" s="333">
        <v>397</v>
      </c>
      <c r="L58" s="333">
        <v>2</v>
      </c>
      <c r="M58" s="333">
        <v>108</v>
      </c>
      <c r="N58" s="332" t="s">
        <v>157</v>
      </c>
      <c r="O58" s="332" t="s">
        <v>157</v>
      </c>
      <c r="P58" s="333">
        <v>9</v>
      </c>
      <c r="Q58" s="333">
        <v>247</v>
      </c>
      <c r="R58" s="333">
        <v>2</v>
      </c>
      <c r="S58" s="334">
        <v>12</v>
      </c>
    </row>
    <row r="59" spans="1:19" s="323" customFormat="1" ht="12.6" customHeight="1" x14ac:dyDescent="0.15">
      <c r="A59" s="191"/>
      <c r="B59" s="325" t="s">
        <v>158</v>
      </c>
      <c r="C59" s="364" t="s">
        <v>209</v>
      </c>
      <c r="D59" s="363">
        <v>302</v>
      </c>
      <c r="E59" s="293">
        <v>8642</v>
      </c>
      <c r="F59" s="335" t="s">
        <v>157</v>
      </c>
      <c r="G59" s="335" t="s">
        <v>157</v>
      </c>
      <c r="H59" s="335" t="s">
        <v>157</v>
      </c>
      <c r="I59" s="335" t="s">
        <v>157</v>
      </c>
      <c r="J59" s="336">
        <v>11</v>
      </c>
      <c r="K59" s="336">
        <v>1064</v>
      </c>
      <c r="L59" s="336">
        <v>7</v>
      </c>
      <c r="M59" s="336">
        <v>304</v>
      </c>
      <c r="N59" s="335" t="s">
        <v>157</v>
      </c>
      <c r="O59" s="335" t="s">
        <v>157</v>
      </c>
      <c r="P59" s="336">
        <v>20</v>
      </c>
      <c r="Q59" s="336">
        <v>1391</v>
      </c>
      <c r="R59" s="335">
        <v>1</v>
      </c>
      <c r="S59" s="368" t="s">
        <v>157</v>
      </c>
    </row>
    <row r="60" spans="1:19" s="323" customFormat="1" ht="12.6" customHeight="1" x14ac:dyDescent="0.4">
      <c r="A60" s="191"/>
      <c r="B60" s="338" t="s">
        <v>210</v>
      </c>
      <c r="C60" s="338"/>
      <c r="D60" s="339">
        <v>451</v>
      </c>
      <c r="E60" s="340">
        <v>17198</v>
      </c>
      <c r="F60" s="341" t="s">
        <v>157</v>
      </c>
      <c r="G60" s="341" t="s">
        <v>157</v>
      </c>
      <c r="H60" s="341" t="s">
        <v>157</v>
      </c>
      <c r="I60" s="341" t="s">
        <v>157</v>
      </c>
      <c r="J60" s="341">
        <v>14</v>
      </c>
      <c r="K60" s="341">
        <v>1199</v>
      </c>
      <c r="L60" s="341">
        <v>11</v>
      </c>
      <c r="M60" s="341">
        <v>93</v>
      </c>
      <c r="N60" s="341" t="s">
        <v>157</v>
      </c>
      <c r="O60" s="341" t="s">
        <v>157</v>
      </c>
      <c r="P60" s="341">
        <v>51</v>
      </c>
      <c r="Q60" s="341">
        <v>4944</v>
      </c>
      <c r="R60" s="341">
        <v>4</v>
      </c>
      <c r="S60" s="329">
        <v>68</v>
      </c>
    </row>
    <row r="61" spans="1:19" s="323" customFormat="1" ht="12.6" customHeight="1" x14ac:dyDescent="0.15">
      <c r="A61" s="191"/>
      <c r="B61" s="325" t="s">
        <v>158</v>
      </c>
      <c r="C61" s="362" t="s">
        <v>211</v>
      </c>
      <c r="D61" s="363">
        <v>177</v>
      </c>
      <c r="E61" s="293">
        <v>2781</v>
      </c>
      <c r="F61" s="333" t="s">
        <v>157</v>
      </c>
      <c r="G61" s="333" t="s">
        <v>157</v>
      </c>
      <c r="H61" s="332" t="s">
        <v>157</v>
      </c>
      <c r="I61" s="332" t="s">
        <v>157</v>
      </c>
      <c r="J61" s="333">
        <v>4</v>
      </c>
      <c r="K61" s="333">
        <v>50</v>
      </c>
      <c r="L61" s="333">
        <v>7</v>
      </c>
      <c r="M61" s="333">
        <v>80</v>
      </c>
      <c r="N61" s="332" t="s">
        <v>157</v>
      </c>
      <c r="O61" s="332" t="s">
        <v>157</v>
      </c>
      <c r="P61" s="333">
        <v>29</v>
      </c>
      <c r="Q61" s="333">
        <v>1181</v>
      </c>
      <c r="R61" s="333">
        <v>1</v>
      </c>
      <c r="S61" s="334">
        <v>19</v>
      </c>
    </row>
    <row r="62" spans="1:19" s="323" customFormat="1" ht="12.6" customHeight="1" x14ac:dyDescent="0.15">
      <c r="A62" s="191"/>
      <c r="B62" s="342" t="s">
        <v>158</v>
      </c>
      <c r="C62" s="364" t="s">
        <v>212</v>
      </c>
      <c r="D62" s="365">
        <v>274</v>
      </c>
      <c r="E62" s="366">
        <v>14417</v>
      </c>
      <c r="F62" s="335" t="s">
        <v>157</v>
      </c>
      <c r="G62" s="335" t="s">
        <v>157</v>
      </c>
      <c r="H62" s="335" t="s">
        <v>157</v>
      </c>
      <c r="I62" s="335" t="s">
        <v>157</v>
      </c>
      <c r="J62" s="336">
        <v>10</v>
      </c>
      <c r="K62" s="336">
        <v>1149</v>
      </c>
      <c r="L62" s="336">
        <v>4</v>
      </c>
      <c r="M62" s="336">
        <v>13</v>
      </c>
      <c r="N62" s="335" t="s">
        <v>157</v>
      </c>
      <c r="O62" s="335" t="s">
        <v>157</v>
      </c>
      <c r="P62" s="336">
        <v>22</v>
      </c>
      <c r="Q62" s="336">
        <v>3763</v>
      </c>
      <c r="R62" s="336">
        <v>3</v>
      </c>
      <c r="S62" s="345">
        <v>49</v>
      </c>
    </row>
    <row r="63" spans="1:19" s="323" customFormat="1" ht="12.6" customHeight="1" x14ac:dyDescent="0.4">
      <c r="A63" s="191"/>
      <c r="B63" s="346" t="s">
        <v>213</v>
      </c>
      <c r="C63" s="360"/>
      <c r="D63" s="367">
        <v>1059</v>
      </c>
      <c r="E63" s="327">
        <v>31580</v>
      </c>
      <c r="F63" s="341">
        <v>1</v>
      </c>
      <c r="G63" s="341">
        <v>2</v>
      </c>
      <c r="H63" s="341" t="s">
        <v>157</v>
      </c>
      <c r="I63" s="341" t="s">
        <v>157</v>
      </c>
      <c r="J63" s="341">
        <v>38</v>
      </c>
      <c r="K63" s="341">
        <v>3738</v>
      </c>
      <c r="L63" s="341">
        <v>68</v>
      </c>
      <c r="M63" s="341">
        <v>1149</v>
      </c>
      <c r="N63" s="341">
        <v>1</v>
      </c>
      <c r="O63" s="341">
        <v>16</v>
      </c>
      <c r="P63" s="341">
        <v>121</v>
      </c>
      <c r="Q63" s="341">
        <v>7945</v>
      </c>
      <c r="R63" s="341">
        <v>18</v>
      </c>
      <c r="S63" s="329">
        <v>309</v>
      </c>
    </row>
    <row r="64" spans="1:19" s="323" customFormat="1" ht="12.6" customHeight="1" x14ac:dyDescent="0.15">
      <c r="A64" s="191"/>
      <c r="B64" s="325"/>
      <c r="C64" s="362" t="s">
        <v>214</v>
      </c>
      <c r="D64" s="363">
        <v>290</v>
      </c>
      <c r="E64" s="293">
        <v>3573</v>
      </c>
      <c r="F64" s="332" t="s">
        <v>157</v>
      </c>
      <c r="G64" s="332" t="s">
        <v>157</v>
      </c>
      <c r="H64" s="332" t="s">
        <v>157</v>
      </c>
      <c r="I64" s="332" t="s">
        <v>157</v>
      </c>
      <c r="J64" s="333">
        <v>12</v>
      </c>
      <c r="K64" s="333">
        <v>325</v>
      </c>
      <c r="L64" s="333">
        <v>14</v>
      </c>
      <c r="M64" s="333">
        <v>199</v>
      </c>
      <c r="N64" s="332" t="s">
        <v>157</v>
      </c>
      <c r="O64" s="332" t="s">
        <v>157</v>
      </c>
      <c r="P64" s="333">
        <v>32</v>
      </c>
      <c r="Q64" s="333">
        <v>419</v>
      </c>
      <c r="R64" s="333">
        <v>2</v>
      </c>
      <c r="S64" s="334">
        <v>10</v>
      </c>
    </row>
    <row r="65" spans="1:19" s="323" customFormat="1" ht="12.6" customHeight="1" x14ac:dyDescent="0.15">
      <c r="A65" s="191"/>
      <c r="B65" s="325" t="s">
        <v>158</v>
      </c>
      <c r="C65" s="362" t="s">
        <v>215</v>
      </c>
      <c r="D65" s="363">
        <v>207</v>
      </c>
      <c r="E65" s="293">
        <v>8261</v>
      </c>
      <c r="F65" s="332" t="s">
        <v>157</v>
      </c>
      <c r="G65" s="332" t="s">
        <v>157</v>
      </c>
      <c r="H65" s="332" t="s">
        <v>157</v>
      </c>
      <c r="I65" s="332" t="s">
        <v>157</v>
      </c>
      <c r="J65" s="333">
        <v>7</v>
      </c>
      <c r="K65" s="333">
        <v>78</v>
      </c>
      <c r="L65" s="333">
        <v>16</v>
      </c>
      <c r="M65" s="333">
        <v>451</v>
      </c>
      <c r="N65" s="332">
        <v>1</v>
      </c>
      <c r="O65" s="332">
        <v>16</v>
      </c>
      <c r="P65" s="333">
        <v>26</v>
      </c>
      <c r="Q65" s="333">
        <v>542</v>
      </c>
      <c r="R65" s="333">
        <v>4</v>
      </c>
      <c r="S65" s="334">
        <v>50</v>
      </c>
    </row>
    <row r="66" spans="1:19" s="323" customFormat="1" ht="12.6" customHeight="1" x14ac:dyDescent="0.15">
      <c r="A66" s="191"/>
      <c r="B66" s="325" t="s">
        <v>158</v>
      </c>
      <c r="C66" s="362" t="s">
        <v>216</v>
      </c>
      <c r="D66" s="363">
        <v>296</v>
      </c>
      <c r="E66" s="293">
        <v>15477</v>
      </c>
      <c r="F66" s="332" t="s">
        <v>157</v>
      </c>
      <c r="G66" s="332" t="s">
        <v>157</v>
      </c>
      <c r="H66" s="332" t="s">
        <v>157</v>
      </c>
      <c r="I66" s="332" t="s">
        <v>157</v>
      </c>
      <c r="J66" s="333">
        <v>12</v>
      </c>
      <c r="K66" s="333">
        <v>3146</v>
      </c>
      <c r="L66" s="333">
        <v>16</v>
      </c>
      <c r="M66" s="333">
        <v>252</v>
      </c>
      <c r="N66" s="332" t="s">
        <v>157</v>
      </c>
      <c r="O66" s="332" t="s">
        <v>157</v>
      </c>
      <c r="P66" s="333">
        <v>32</v>
      </c>
      <c r="Q66" s="333">
        <v>6381</v>
      </c>
      <c r="R66" s="333">
        <v>10</v>
      </c>
      <c r="S66" s="334">
        <v>213</v>
      </c>
    </row>
    <row r="67" spans="1:19" s="323" customFormat="1" ht="12.6" customHeight="1" x14ac:dyDescent="0.15">
      <c r="A67" s="191"/>
      <c r="B67" s="325" t="s">
        <v>158</v>
      </c>
      <c r="C67" s="364" t="s">
        <v>217</v>
      </c>
      <c r="D67" s="363">
        <v>266</v>
      </c>
      <c r="E67" s="293">
        <v>4269</v>
      </c>
      <c r="F67" s="335">
        <v>1</v>
      </c>
      <c r="G67" s="335">
        <v>2</v>
      </c>
      <c r="H67" s="335" t="s">
        <v>157</v>
      </c>
      <c r="I67" s="335" t="s">
        <v>157</v>
      </c>
      <c r="J67" s="336">
        <v>7</v>
      </c>
      <c r="K67" s="336">
        <v>189</v>
      </c>
      <c r="L67" s="336">
        <v>22</v>
      </c>
      <c r="M67" s="336">
        <v>247</v>
      </c>
      <c r="N67" s="335" t="s">
        <v>157</v>
      </c>
      <c r="O67" s="335" t="s">
        <v>157</v>
      </c>
      <c r="P67" s="336">
        <v>31</v>
      </c>
      <c r="Q67" s="336">
        <v>603</v>
      </c>
      <c r="R67" s="336">
        <v>2</v>
      </c>
      <c r="S67" s="345">
        <v>36</v>
      </c>
    </row>
    <row r="68" spans="1:19" s="323" customFormat="1" ht="12.6" customHeight="1" x14ac:dyDescent="0.4">
      <c r="A68" s="191"/>
      <c r="B68" s="338" t="s">
        <v>218</v>
      </c>
      <c r="C68" s="338"/>
      <c r="D68" s="369">
        <v>225</v>
      </c>
      <c r="E68" s="340">
        <v>11754</v>
      </c>
      <c r="F68" s="341" t="s">
        <v>157</v>
      </c>
      <c r="G68" s="341" t="s">
        <v>157</v>
      </c>
      <c r="H68" s="341" t="s">
        <v>157</v>
      </c>
      <c r="I68" s="341" t="s">
        <v>157</v>
      </c>
      <c r="J68" s="341">
        <v>2</v>
      </c>
      <c r="K68" s="341">
        <v>122</v>
      </c>
      <c r="L68" s="341">
        <v>13</v>
      </c>
      <c r="M68" s="341">
        <v>336</v>
      </c>
      <c r="N68" s="341" t="s">
        <v>157</v>
      </c>
      <c r="O68" s="341" t="s">
        <v>157</v>
      </c>
      <c r="P68" s="341">
        <v>25</v>
      </c>
      <c r="Q68" s="341">
        <v>3922</v>
      </c>
      <c r="R68" s="341">
        <v>2</v>
      </c>
      <c r="S68" s="329">
        <v>87</v>
      </c>
    </row>
    <row r="69" spans="1:19" s="323" customFormat="1" ht="12.6" customHeight="1" x14ac:dyDescent="0.15">
      <c r="A69" s="191"/>
      <c r="B69" s="325" t="s">
        <v>158</v>
      </c>
      <c r="C69" s="325" t="s">
        <v>219</v>
      </c>
      <c r="D69" s="370">
        <v>115</v>
      </c>
      <c r="E69" s="293">
        <v>6300</v>
      </c>
      <c r="F69" s="332" t="s">
        <v>157</v>
      </c>
      <c r="G69" s="332" t="s">
        <v>157</v>
      </c>
      <c r="H69" s="332" t="s">
        <v>157</v>
      </c>
      <c r="I69" s="332" t="s">
        <v>157</v>
      </c>
      <c r="J69" s="333">
        <v>1</v>
      </c>
      <c r="K69" s="333">
        <v>69</v>
      </c>
      <c r="L69" s="333">
        <v>8</v>
      </c>
      <c r="M69" s="333">
        <v>239</v>
      </c>
      <c r="N69" s="332" t="s">
        <v>157</v>
      </c>
      <c r="O69" s="332" t="s">
        <v>157</v>
      </c>
      <c r="P69" s="333">
        <v>11</v>
      </c>
      <c r="Q69" s="333">
        <v>2199</v>
      </c>
      <c r="R69" s="332">
        <v>1</v>
      </c>
      <c r="S69" s="347">
        <v>9</v>
      </c>
    </row>
    <row r="70" spans="1:19" s="323" customFormat="1" ht="12.6" customHeight="1" x14ac:dyDescent="0.15">
      <c r="A70" s="191"/>
      <c r="B70" s="342" t="s">
        <v>158</v>
      </c>
      <c r="C70" s="342" t="s">
        <v>220</v>
      </c>
      <c r="D70" s="371">
        <v>110</v>
      </c>
      <c r="E70" s="366">
        <v>5454</v>
      </c>
      <c r="F70" s="335" t="s">
        <v>157</v>
      </c>
      <c r="G70" s="335" t="s">
        <v>157</v>
      </c>
      <c r="H70" s="335" t="s">
        <v>157</v>
      </c>
      <c r="I70" s="335" t="s">
        <v>157</v>
      </c>
      <c r="J70" s="335">
        <v>1</v>
      </c>
      <c r="K70" s="335">
        <v>53</v>
      </c>
      <c r="L70" s="336">
        <v>5</v>
      </c>
      <c r="M70" s="336">
        <v>97</v>
      </c>
      <c r="N70" s="335" t="s">
        <v>157</v>
      </c>
      <c r="O70" s="335" t="s">
        <v>157</v>
      </c>
      <c r="P70" s="336">
        <v>14</v>
      </c>
      <c r="Q70" s="336">
        <v>1723</v>
      </c>
      <c r="R70" s="336">
        <v>1</v>
      </c>
      <c r="S70" s="345">
        <v>78</v>
      </c>
    </row>
    <row r="71" spans="1:19" s="323" customFormat="1" ht="12.6" customHeight="1" x14ac:dyDescent="0.4">
      <c r="A71" s="191"/>
      <c r="B71" s="346" t="s">
        <v>221</v>
      </c>
      <c r="C71" s="346"/>
      <c r="D71" s="326">
        <v>1793</v>
      </c>
      <c r="E71" s="327">
        <v>27185</v>
      </c>
      <c r="F71" s="341">
        <v>1</v>
      </c>
      <c r="G71" s="341">
        <v>4</v>
      </c>
      <c r="H71" s="341" t="s">
        <v>157</v>
      </c>
      <c r="I71" s="341" t="s">
        <v>157</v>
      </c>
      <c r="J71" s="341">
        <v>29</v>
      </c>
      <c r="K71" s="341">
        <v>872</v>
      </c>
      <c r="L71" s="341">
        <v>72</v>
      </c>
      <c r="M71" s="341">
        <v>1702</v>
      </c>
      <c r="N71" s="341" t="s">
        <v>157</v>
      </c>
      <c r="O71" s="341" t="s">
        <v>157</v>
      </c>
      <c r="P71" s="341">
        <v>270</v>
      </c>
      <c r="Q71" s="341">
        <v>5211</v>
      </c>
      <c r="R71" s="341">
        <v>21</v>
      </c>
      <c r="S71" s="329">
        <v>358</v>
      </c>
    </row>
    <row r="72" spans="1:19" s="323" customFormat="1" ht="12.6" customHeight="1" x14ac:dyDescent="0.15">
      <c r="A72" s="191"/>
      <c r="B72" s="325" t="s">
        <v>158</v>
      </c>
      <c r="C72" s="325" t="s">
        <v>222</v>
      </c>
      <c r="D72" s="370">
        <v>853</v>
      </c>
      <c r="E72" s="293">
        <v>11630</v>
      </c>
      <c r="F72" s="332">
        <v>1</v>
      </c>
      <c r="G72" s="332">
        <v>4</v>
      </c>
      <c r="H72" s="332" t="s">
        <v>157</v>
      </c>
      <c r="I72" s="332" t="s">
        <v>157</v>
      </c>
      <c r="J72" s="333">
        <v>16</v>
      </c>
      <c r="K72" s="333">
        <v>310</v>
      </c>
      <c r="L72" s="333">
        <v>31</v>
      </c>
      <c r="M72" s="333">
        <v>1109</v>
      </c>
      <c r="N72" s="332" t="s">
        <v>157</v>
      </c>
      <c r="O72" s="332" t="s">
        <v>157</v>
      </c>
      <c r="P72" s="333">
        <v>106</v>
      </c>
      <c r="Q72" s="333">
        <v>1210</v>
      </c>
      <c r="R72" s="333">
        <v>11</v>
      </c>
      <c r="S72" s="334">
        <v>240</v>
      </c>
    </row>
    <row r="73" spans="1:19" s="323" customFormat="1" ht="12.6" customHeight="1" x14ac:dyDescent="0.15">
      <c r="A73" s="191"/>
      <c r="B73" s="325" t="s">
        <v>158</v>
      </c>
      <c r="C73" s="325" t="s">
        <v>223</v>
      </c>
      <c r="D73" s="370">
        <v>612</v>
      </c>
      <c r="E73" s="293">
        <v>9108</v>
      </c>
      <c r="F73" s="332" t="s">
        <v>157</v>
      </c>
      <c r="G73" s="332" t="s">
        <v>157</v>
      </c>
      <c r="H73" s="332" t="s">
        <v>157</v>
      </c>
      <c r="I73" s="332" t="s">
        <v>157</v>
      </c>
      <c r="J73" s="333">
        <v>8</v>
      </c>
      <c r="K73" s="333">
        <v>466</v>
      </c>
      <c r="L73" s="333">
        <v>24</v>
      </c>
      <c r="M73" s="333">
        <v>362</v>
      </c>
      <c r="N73" s="332" t="s">
        <v>157</v>
      </c>
      <c r="O73" s="332" t="s">
        <v>157</v>
      </c>
      <c r="P73" s="333">
        <v>95</v>
      </c>
      <c r="Q73" s="333">
        <v>1467</v>
      </c>
      <c r="R73" s="333">
        <v>3</v>
      </c>
      <c r="S73" s="334">
        <v>34</v>
      </c>
    </row>
    <row r="74" spans="1:19" s="323" customFormat="1" ht="12.6" customHeight="1" x14ac:dyDescent="0.15">
      <c r="A74" s="191"/>
      <c r="B74" s="325" t="s">
        <v>158</v>
      </c>
      <c r="C74" s="325" t="s">
        <v>224</v>
      </c>
      <c r="D74" s="370">
        <v>328</v>
      </c>
      <c r="E74" s="293">
        <v>6447</v>
      </c>
      <c r="F74" s="335" t="s">
        <v>157</v>
      </c>
      <c r="G74" s="335" t="s">
        <v>157</v>
      </c>
      <c r="H74" s="335" t="s">
        <v>157</v>
      </c>
      <c r="I74" s="335" t="s">
        <v>157</v>
      </c>
      <c r="J74" s="336">
        <v>5</v>
      </c>
      <c r="K74" s="336">
        <v>96</v>
      </c>
      <c r="L74" s="336">
        <v>17</v>
      </c>
      <c r="M74" s="336">
        <v>231</v>
      </c>
      <c r="N74" s="335" t="s">
        <v>157</v>
      </c>
      <c r="O74" s="335" t="s">
        <v>157</v>
      </c>
      <c r="P74" s="336">
        <v>69</v>
      </c>
      <c r="Q74" s="336">
        <v>2534</v>
      </c>
      <c r="R74" s="336">
        <v>7</v>
      </c>
      <c r="S74" s="345">
        <v>84</v>
      </c>
    </row>
    <row r="75" spans="1:19" s="323" customFormat="1" ht="12.6" customHeight="1" x14ac:dyDescent="0.4">
      <c r="A75" s="191"/>
      <c r="B75" s="338" t="s">
        <v>225</v>
      </c>
      <c r="C75" s="338"/>
      <c r="D75" s="339">
        <v>810</v>
      </c>
      <c r="E75" s="340">
        <v>14017</v>
      </c>
      <c r="F75" s="341" t="s">
        <v>157</v>
      </c>
      <c r="G75" s="341" t="s">
        <v>157</v>
      </c>
      <c r="H75" s="341" t="s">
        <v>157</v>
      </c>
      <c r="I75" s="341" t="s">
        <v>157</v>
      </c>
      <c r="J75" s="341">
        <v>27</v>
      </c>
      <c r="K75" s="341">
        <v>1217</v>
      </c>
      <c r="L75" s="341">
        <v>38</v>
      </c>
      <c r="M75" s="341">
        <v>322</v>
      </c>
      <c r="N75" s="341">
        <v>2</v>
      </c>
      <c r="O75" s="341">
        <v>5</v>
      </c>
      <c r="P75" s="341">
        <v>86</v>
      </c>
      <c r="Q75" s="341">
        <v>1943</v>
      </c>
      <c r="R75" s="341">
        <v>9</v>
      </c>
      <c r="S75" s="329">
        <v>148</v>
      </c>
    </row>
    <row r="76" spans="1:19" s="323" customFormat="1" ht="12.6" customHeight="1" x14ac:dyDescent="0.15">
      <c r="A76" s="191"/>
      <c r="B76" s="325" t="s">
        <v>158</v>
      </c>
      <c r="C76" s="325" t="s">
        <v>226</v>
      </c>
      <c r="D76" s="370">
        <v>68</v>
      </c>
      <c r="E76" s="293">
        <v>2581</v>
      </c>
      <c r="F76" s="332" t="s">
        <v>157</v>
      </c>
      <c r="G76" s="332" t="s">
        <v>157</v>
      </c>
      <c r="H76" s="332" t="s">
        <v>157</v>
      </c>
      <c r="I76" s="332" t="s">
        <v>157</v>
      </c>
      <c r="J76" s="332">
        <v>1</v>
      </c>
      <c r="K76" s="332">
        <v>6</v>
      </c>
      <c r="L76" s="333" t="s">
        <v>157</v>
      </c>
      <c r="M76" s="333" t="s">
        <v>157</v>
      </c>
      <c r="N76" s="332" t="s">
        <v>157</v>
      </c>
      <c r="O76" s="332" t="s">
        <v>157</v>
      </c>
      <c r="P76" s="333">
        <v>9</v>
      </c>
      <c r="Q76" s="333">
        <v>900</v>
      </c>
      <c r="R76" s="332">
        <v>1</v>
      </c>
      <c r="S76" s="347">
        <v>7</v>
      </c>
    </row>
    <row r="77" spans="1:19" s="323" customFormat="1" ht="12.6" customHeight="1" x14ac:dyDescent="0.15">
      <c r="A77" s="191"/>
      <c r="B77" s="325" t="s">
        <v>158</v>
      </c>
      <c r="C77" s="325" t="s">
        <v>227</v>
      </c>
      <c r="D77" s="370">
        <v>477</v>
      </c>
      <c r="E77" s="293">
        <v>7042</v>
      </c>
      <c r="F77" s="332" t="s">
        <v>157</v>
      </c>
      <c r="G77" s="332" t="s">
        <v>157</v>
      </c>
      <c r="H77" s="333" t="s">
        <v>157</v>
      </c>
      <c r="I77" s="333" t="s">
        <v>157</v>
      </c>
      <c r="J77" s="333">
        <v>20</v>
      </c>
      <c r="K77" s="333">
        <v>1139</v>
      </c>
      <c r="L77" s="333">
        <v>23</v>
      </c>
      <c r="M77" s="333">
        <v>201</v>
      </c>
      <c r="N77" s="332">
        <v>2</v>
      </c>
      <c r="O77" s="332">
        <v>5</v>
      </c>
      <c r="P77" s="333">
        <v>32</v>
      </c>
      <c r="Q77" s="333">
        <v>459</v>
      </c>
      <c r="R77" s="333">
        <v>3</v>
      </c>
      <c r="S77" s="334">
        <v>73</v>
      </c>
    </row>
    <row r="78" spans="1:19" s="323" customFormat="1" ht="12.6" customHeight="1" thickBot="1" x14ac:dyDescent="0.2">
      <c r="A78" s="191"/>
      <c r="B78" s="372" t="s">
        <v>158</v>
      </c>
      <c r="C78" s="372" t="s">
        <v>228</v>
      </c>
      <c r="D78" s="373">
        <v>265</v>
      </c>
      <c r="E78" s="374">
        <v>4394</v>
      </c>
      <c r="F78" s="375" t="s">
        <v>157</v>
      </c>
      <c r="G78" s="376" t="s">
        <v>157</v>
      </c>
      <c r="H78" s="375" t="s">
        <v>157</v>
      </c>
      <c r="I78" s="375" t="s">
        <v>157</v>
      </c>
      <c r="J78" s="376">
        <v>6</v>
      </c>
      <c r="K78" s="376">
        <v>72</v>
      </c>
      <c r="L78" s="376">
        <v>15</v>
      </c>
      <c r="M78" s="376">
        <v>121</v>
      </c>
      <c r="N78" s="375" t="s">
        <v>157</v>
      </c>
      <c r="O78" s="375" t="s">
        <v>157</v>
      </c>
      <c r="P78" s="376">
        <v>45</v>
      </c>
      <c r="Q78" s="376">
        <v>584</v>
      </c>
      <c r="R78" s="376">
        <v>5</v>
      </c>
      <c r="S78" s="377">
        <v>68</v>
      </c>
    </row>
    <row r="79" spans="1:19" ht="2.1" customHeight="1" x14ac:dyDescent="0.15">
      <c r="A79" s="305"/>
      <c r="B79" s="305"/>
      <c r="C79" s="305"/>
      <c r="D79" s="305"/>
      <c r="E79" s="305"/>
      <c r="F79" s="305"/>
      <c r="G79" s="305"/>
      <c r="H79" s="305"/>
      <c r="I79" s="305"/>
      <c r="J79" s="305"/>
      <c r="K79" s="305"/>
      <c r="L79" s="305"/>
      <c r="M79" s="305"/>
      <c r="N79" s="305"/>
      <c r="O79" s="305"/>
      <c r="P79" s="305"/>
      <c r="Q79" s="305"/>
      <c r="R79" s="305"/>
      <c r="S79" s="305"/>
    </row>
    <row r="80" spans="1:19" s="323" customFormat="1" x14ac:dyDescent="0.15">
      <c r="A80" s="191"/>
      <c r="B80" s="305" t="s">
        <v>229</v>
      </c>
      <c r="C80" s="305"/>
      <c r="D80" s="305"/>
      <c r="E80" s="305"/>
      <c r="F80" s="305"/>
      <c r="G80" s="305"/>
      <c r="H80" s="305"/>
      <c r="I80" s="305"/>
      <c r="J80" s="305"/>
      <c r="K80" s="305"/>
      <c r="L80" s="305"/>
      <c r="M80" s="305"/>
      <c r="N80" s="305"/>
      <c r="O80" s="305"/>
      <c r="P80" s="305"/>
      <c r="Q80" s="305"/>
      <c r="R80" s="305"/>
      <c r="S80" s="305"/>
    </row>
  </sheetData>
  <mergeCells count="9">
    <mergeCell ref="P4:Q5"/>
    <mergeCell ref="R4:S5"/>
    <mergeCell ref="B5:C5"/>
    <mergeCell ref="D4:E5"/>
    <mergeCell ref="F4:G5"/>
    <mergeCell ref="H4:I5"/>
    <mergeCell ref="J4:K5"/>
    <mergeCell ref="L4:M5"/>
    <mergeCell ref="N4:O5"/>
  </mergeCells>
  <phoneticPr fontId="23"/>
  <pageMargins left="0.19685039370078741" right="0.19685039370078741" top="0.59055118110236227" bottom="0.59055118110236227" header="0.31496062992125984" footer="0.51181102362204722"/>
  <pageSetup paperSize="9" scale="7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T81"/>
  <sheetViews>
    <sheetView showGridLines="0" zoomScaleNormal="100" zoomScaleSheetLayoutView="90" workbookViewId="0">
      <selection activeCell="U7" sqref="U7"/>
    </sheetView>
  </sheetViews>
  <sheetFormatPr defaultRowHeight="10.5" x14ac:dyDescent="0.15"/>
  <cols>
    <col min="1" max="1" width="4.625" style="317" customWidth="1"/>
    <col min="2" max="2" width="5.5" style="317" customWidth="1"/>
    <col min="3" max="3" width="4.625" style="317" customWidth="1"/>
    <col min="4" max="4" width="5.5" style="317" customWidth="1"/>
    <col min="5" max="5" width="4.625" style="317" customWidth="1"/>
    <col min="6" max="6" width="5.5" style="317" customWidth="1"/>
    <col min="7" max="7" width="4.625" style="317" customWidth="1"/>
    <col min="8" max="8" width="5.5" style="317" customWidth="1"/>
    <col min="9" max="9" width="4.625" style="317" customWidth="1"/>
    <col min="10" max="10" width="5.5" style="317" customWidth="1"/>
    <col min="11" max="11" width="4.625" style="317" customWidth="1"/>
    <col min="12" max="12" width="5.5" style="317" customWidth="1"/>
    <col min="13" max="13" width="4.625" style="317" customWidth="1"/>
    <col min="14" max="14" width="5.5" style="317" customWidth="1"/>
    <col min="15" max="15" width="4.625" style="317" customWidth="1"/>
    <col min="16" max="16" width="5.5" style="317" customWidth="1"/>
    <col min="17" max="17" width="4.625" style="317" customWidth="1"/>
    <col min="18" max="18" width="5.5" style="317" customWidth="1"/>
    <col min="19" max="19" width="4.625" style="317" customWidth="1"/>
    <col min="20" max="20" width="5.5" style="317" customWidth="1"/>
    <col min="21" max="16384" width="9" style="317"/>
  </cols>
  <sheetData>
    <row r="1" spans="1:20" x14ac:dyDescent="0.15">
      <c r="A1" s="311"/>
      <c r="B1" s="311"/>
      <c r="C1" s="311"/>
      <c r="D1" s="311"/>
      <c r="E1" s="311"/>
      <c r="F1" s="311"/>
      <c r="G1" s="311"/>
      <c r="H1" s="311"/>
      <c r="I1" s="311"/>
      <c r="J1" s="311"/>
      <c r="K1" s="311"/>
      <c r="L1" s="311"/>
      <c r="M1" s="311"/>
      <c r="N1" s="311"/>
      <c r="O1" s="378"/>
      <c r="P1" s="311"/>
      <c r="Q1" s="311"/>
      <c r="R1" s="311"/>
      <c r="S1" s="311"/>
      <c r="T1" s="311"/>
    </row>
    <row r="2" spans="1:20" x14ac:dyDescent="0.15">
      <c r="A2" s="311"/>
      <c r="B2" s="311"/>
      <c r="C2" s="311"/>
      <c r="D2" s="311"/>
      <c r="E2" s="311"/>
      <c r="F2" s="311"/>
      <c r="G2" s="311"/>
      <c r="H2" s="311"/>
      <c r="I2" s="311"/>
      <c r="J2" s="311"/>
      <c r="K2" s="311"/>
      <c r="L2" s="311"/>
      <c r="M2" s="311"/>
      <c r="N2" s="311"/>
      <c r="O2" s="311"/>
      <c r="P2" s="311"/>
      <c r="Q2" s="311"/>
      <c r="R2" s="311"/>
      <c r="S2" s="311"/>
      <c r="T2" s="311"/>
    </row>
    <row r="3" spans="1:20" ht="12" customHeight="1" thickBot="1" x14ac:dyDescent="0.2">
      <c r="A3" s="378"/>
      <c r="B3" s="378"/>
      <c r="C3" s="378"/>
      <c r="D3" s="378"/>
      <c r="E3" s="378"/>
      <c r="F3" s="378"/>
      <c r="G3" s="378"/>
      <c r="H3" s="378"/>
      <c r="I3" s="378"/>
      <c r="J3" s="378"/>
      <c r="K3" s="378"/>
      <c r="L3" s="378"/>
      <c r="M3" s="378"/>
      <c r="N3" s="378"/>
      <c r="O3" s="378"/>
      <c r="P3" s="378"/>
      <c r="Q3" s="378"/>
      <c r="R3" s="378"/>
      <c r="S3" s="378"/>
      <c r="T3" s="379" t="s">
        <v>61</v>
      </c>
    </row>
    <row r="4" spans="1:20" ht="14.25" customHeight="1" x14ac:dyDescent="0.15">
      <c r="A4" s="881" t="s">
        <v>230</v>
      </c>
      <c r="B4" s="882"/>
      <c r="C4" s="885" t="s">
        <v>231</v>
      </c>
      <c r="D4" s="886"/>
      <c r="E4" s="865" t="s">
        <v>232</v>
      </c>
      <c r="F4" s="873"/>
      <c r="G4" s="889" t="s">
        <v>233</v>
      </c>
      <c r="H4" s="886"/>
      <c r="I4" s="865" t="s">
        <v>234</v>
      </c>
      <c r="J4" s="873"/>
      <c r="K4" s="865" t="s">
        <v>235</v>
      </c>
      <c r="L4" s="873"/>
      <c r="M4" s="872" t="s">
        <v>236</v>
      </c>
      <c r="N4" s="873"/>
      <c r="O4" s="872" t="s">
        <v>237</v>
      </c>
      <c r="P4" s="873"/>
      <c r="Q4" s="876" t="s">
        <v>238</v>
      </c>
      <c r="R4" s="873"/>
      <c r="S4" s="877" t="s">
        <v>239</v>
      </c>
      <c r="T4" s="878"/>
    </row>
    <row r="5" spans="1:20" ht="14.25" customHeight="1" x14ac:dyDescent="0.15">
      <c r="A5" s="883"/>
      <c r="B5" s="884"/>
      <c r="C5" s="887"/>
      <c r="D5" s="888"/>
      <c r="E5" s="874"/>
      <c r="F5" s="875"/>
      <c r="G5" s="887"/>
      <c r="H5" s="888"/>
      <c r="I5" s="874"/>
      <c r="J5" s="875"/>
      <c r="K5" s="874"/>
      <c r="L5" s="875"/>
      <c r="M5" s="874"/>
      <c r="N5" s="875"/>
      <c r="O5" s="874"/>
      <c r="P5" s="875"/>
      <c r="Q5" s="874"/>
      <c r="R5" s="875"/>
      <c r="S5" s="879"/>
      <c r="T5" s="880"/>
    </row>
    <row r="6" spans="1:20" ht="14.25" customHeight="1" x14ac:dyDescent="0.15">
      <c r="A6" s="380" t="s">
        <v>93</v>
      </c>
      <c r="B6" s="381" t="s">
        <v>94</v>
      </c>
      <c r="C6" s="381" t="s">
        <v>93</v>
      </c>
      <c r="D6" s="381" t="s">
        <v>94</v>
      </c>
      <c r="E6" s="381" t="s">
        <v>93</v>
      </c>
      <c r="F6" s="381" t="s">
        <v>94</v>
      </c>
      <c r="G6" s="381" t="s">
        <v>93</v>
      </c>
      <c r="H6" s="381" t="s">
        <v>94</v>
      </c>
      <c r="I6" s="381" t="s">
        <v>93</v>
      </c>
      <c r="J6" s="381" t="s">
        <v>94</v>
      </c>
      <c r="K6" s="381" t="s">
        <v>93</v>
      </c>
      <c r="L6" s="381" t="s">
        <v>94</v>
      </c>
      <c r="M6" s="381" t="s">
        <v>93</v>
      </c>
      <c r="N6" s="381" t="s">
        <v>94</v>
      </c>
      <c r="O6" s="381" t="s">
        <v>93</v>
      </c>
      <c r="P6" s="381" t="s">
        <v>94</v>
      </c>
      <c r="Q6" s="381" t="s">
        <v>93</v>
      </c>
      <c r="R6" s="381" t="s">
        <v>94</v>
      </c>
      <c r="S6" s="381" t="s">
        <v>93</v>
      </c>
      <c r="T6" s="382" t="s">
        <v>94</v>
      </c>
    </row>
    <row r="7" spans="1:20" s="385" customFormat="1" ht="12.6" customHeight="1" x14ac:dyDescent="0.4">
      <c r="A7" s="383">
        <v>7810</v>
      </c>
      <c r="B7" s="383">
        <v>188544</v>
      </c>
      <c r="C7" s="383">
        <v>1423</v>
      </c>
      <c r="D7" s="383">
        <v>128325</v>
      </c>
      <c r="E7" s="383">
        <v>2249</v>
      </c>
      <c r="F7" s="383">
        <v>39185</v>
      </c>
      <c r="G7" s="383">
        <v>4636</v>
      </c>
      <c r="H7" s="383">
        <v>96811</v>
      </c>
      <c r="I7" s="383">
        <v>3873</v>
      </c>
      <c r="J7" s="383">
        <v>59475</v>
      </c>
      <c r="K7" s="383">
        <v>907</v>
      </c>
      <c r="L7" s="383">
        <v>12351</v>
      </c>
      <c r="M7" s="383">
        <v>522</v>
      </c>
      <c r="N7" s="383">
        <v>22783</v>
      </c>
      <c r="O7" s="383">
        <v>1086</v>
      </c>
      <c r="P7" s="383">
        <v>22133</v>
      </c>
      <c r="Q7" s="383">
        <v>59</v>
      </c>
      <c r="R7" s="383">
        <v>3462</v>
      </c>
      <c r="S7" s="383">
        <v>3323</v>
      </c>
      <c r="T7" s="384">
        <v>150849</v>
      </c>
    </row>
    <row r="8" spans="1:20" s="385" customFormat="1" ht="12.6" customHeight="1" x14ac:dyDescent="0.4">
      <c r="A8" s="386">
        <v>775</v>
      </c>
      <c r="B8" s="387">
        <v>39191</v>
      </c>
      <c r="C8" s="387">
        <v>307</v>
      </c>
      <c r="D8" s="387">
        <v>54308</v>
      </c>
      <c r="E8" s="387">
        <v>97</v>
      </c>
      <c r="F8" s="387">
        <v>5773</v>
      </c>
      <c r="G8" s="387">
        <v>354</v>
      </c>
      <c r="H8" s="387">
        <v>18152</v>
      </c>
      <c r="I8" s="387">
        <v>460</v>
      </c>
      <c r="J8" s="387">
        <v>11594</v>
      </c>
      <c r="K8" s="387">
        <v>63</v>
      </c>
      <c r="L8" s="387">
        <v>982</v>
      </c>
      <c r="M8" s="387">
        <v>32</v>
      </c>
      <c r="N8" s="387">
        <v>511</v>
      </c>
      <c r="O8" s="387">
        <v>46</v>
      </c>
      <c r="P8" s="387">
        <v>905</v>
      </c>
      <c r="Q8" s="387">
        <v>1</v>
      </c>
      <c r="R8" s="387">
        <v>10</v>
      </c>
      <c r="S8" s="387">
        <v>208</v>
      </c>
      <c r="T8" s="388">
        <v>12590</v>
      </c>
    </row>
    <row r="9" spans="1:20" s="385" customFormat="1" ht="12.6" customHeight="1" x14ac:dyDescent="0.15">
      <c r="A9" s="389">
        <v>474</v>
      </c>
      <c r="B9" s="390">
        <v>16916</v>
      </c>
      <c r="C9" s="390">
        <v>160</v>
      </c>
      <c r="D9" s="390">
        <v>36365</v>
      </c>
      <c r="E9" s="390">
        <v>37</v>
      </c>
      <c r="F9" s="390">
        <v>2633</v>
      </c>
      <c r="G9" s="390">
        <v>67</v>
      </c>
      <c r="H9" s="390">
        <v>7746</v>
      </c>
      <c r="I9" s="390">
        <v>246</v>
      </c>
      <c r="J9" s="390">
        <v>5995</v>
      </c>
      <c r="K9" s="390">
        <v>36</v>
      </c>
      <c r="L9" s="390">
        <v>531</v>
      </c>
      <c r="M9" s="390">
        <v>19</v>
      </c>
      <c r="N9" s="390">
        <v>260</v>
      </c>
      <c r="O9" s="390">
        <v>24</v>
      </c>
      <c r="P9" s="390">
        <v>639</v>
      </c>
      <c r="Q9" s="390">
        <v>1</v>
      </c>
      <c r="R9" s="390">
        <v>10</v>
      </c>
      <c r="S9" s="390">
        <v>122</v>
      </c>
      <c r="T9" s="391">
        <v>7811</v>
      </c>
    </row>
    <row r="10" spans="1:20" s="385" customFormat="1" ht="12.6" customHeight="1" x14ac:dyDescent="0.15">
      <c r="A10" s="389">
        <v>212</v>
      </c>
      <c r="B10" s="390">
        <v>18470</v>
      </c>
      <c r="C10" s="390">
        <v>95</v>
      </c>
      <c r="D10" s="390">
        <v>17392</v>
      </c>
      <c r="E10" s="390">
        <v>38</v>
      </c>
      <c r="F10" s="390">
        <v>2650</v>
      </c>
      <c r="G10" s="390">
        <v>244</v>
      </c>
      <c r="H10" s="390">
        <v>5476</v>
      </c>
      <c r="I10" s="390">
        <v>131</v>
      </c>
      <c r="J10" s="390">
        <v>4332</v>
      </c>
      <c r="K10" s="390">
        <v>12</v>
      </c>
      <c r="L10" s="390">
        <v>215</v>
      </c>
      <c r="M10" s="390">
        <v>7</v>
      </c>
      <c r="N10" s="390">
        <v>41</v>
      </c>
      <c r="O10" s="390">
        <v>12</v>
      </c>
      <c r="P10" s="390">
        <v>197</v>
      </c>
      <c r="Q10" s="392" t="s">
        <v>157</v>
      </c>
      <c r="R10" s="392" t="s">
        <v>157</v>
      </c>
      <c r="S10" s="390">
        <v>52</v>
      </c>
      <c r="T10" s="391">
        <v>3447</v>
      </c>
    </row>
    <row r="11" spans="1:20" s="385" customFormat="1" ht="12.6" customHeight="1" x14ac:dyDescent="0.15">
      <c r="A11" s="393">
        <v>89</v>
      </c>
      <c r="B11" s="394">
        <v>3805</v>
      </c>
      <c r="C11" s="394">
        <v>52</v>
      </c>
      <c r="D11" s="394">
        <v>551</v>
      </c>
      <c r="E11" s="394">
        <v>22</v>
      </c>
      <c r="F11" s="394">
        <v>490</v>
      </c>
      <c r="G11" s="394">
        <v>43</v>
      </c>
      <c r="H11" s="394">
        <v>4930</v>
      </c>
      <c r="I11" s="394">
        <v>83</v>
      </c>
      <c r="J11" s="394">
        <v>1267</v>
      </c>
      <c r="K11" s="394">
        <v>15</v>
      </c>
      <c r="L11" s="394">
        <v>236</v>
      </c>
      <c r="M11" s="394">
        <v>6</v>
      </c>
      <c r="N11" s="394">
        <v>210</v>
      </c>
      <c r="O11" s="394">
        <v>10</v>
      </c>
      <c r="P11" s="394">
        <v>69</v>
      </c>
      <c r="Q11" s="394" t="s">
        <v>157</v>
      </c>
      <c r="R11" s="394" t="s">
        <v>157</v>
      </c>
      <c r="S11" s="394">
        <v>34</v>
      </c>
      <c r="T11" s="395">
        <v>1332</v>
      </c>
    </row>
    <row r="12" spans="1:20" s="385" customFormat="1" ht="12.6" customHeight="1" x14ac:dyDescent="0.4">
      <c r="A12" s="386">
        <v>150</v>
      </c>
      <c r="B12" s="387">
        <v>17648</v>
      </c>
      <c r="C12" s="387">
        <v>123</v>
      </c>
      <c r="D12" s="387">
        <v>16642</v>
      </c>
      <c r="E12" s="387">
        <v>34</v>
      </c>
      <c r="F12" s="387">
        <v>3834</v>
      </c>
      <c r="G12" s="387">
        <v>77</v>
      </c>
      <c r="H12" s="387">
        <v>9399</v>
      </c>
      <c r="I12" s="387">
        <v>188</v>
      </c>
      <c r="J12" s="387">
        <v>3931</v>
      </c>
      <c r="K12" s="387">
        <v>23</v>
      </c>
      <c r="L12" s="387">
        <v>442</v>
      </c>
      <c r="M12" s="387">
        <v>11</v>
      </c>
      <c r="N12" s="387">
        <v>887</v>
      </c>
      <c r="O12" s="387">
        <v>28</v>
      </c>
      <c r="P12" s="387">
        <v>429</v>
      </c>
      <c r="Q12" s="387">
        <v>3</v>
      </c>
      <c r="R12" s="387">
        <v>31</v>
      </c>
      <c r="S12" s="387">
        <v>124</v>
      </c>
      <c r="T12" s="388">
        <v>22240</v>
      </c>
    </row>
    <row r="13" spans="1:20" s="385" customFormat="1" ht="12.6" customHeight="1" x14ac:dyDescent="0.15">
      <c r="A13" s="389">
        <v>99</v>
      </c>
      <c r="B13" s="390">
        <v>14468</v>
      </c>
      <c r="C13" s="390">
        <v>91</v>
      </c>
      <c r="D13" s="390">
        <v>14986</v>
      </c>
      <c r="E13" s="390">
        <v>21</v>
      </c>
      <c r="F13" s="390">
        <v>3227</v>
      </c>
      <c r="G13" s="390">
        <v>51</v>
      </c>
      <c r="H13" s="390">
        <v>8490</v>
      </c>
      <c r="I13" s="390">
        <v>156</v>
      </c>
      <c r="J13" s="390">
        <v>3392</v>
      </c>
      <c r="K13" s="390">
        <v>15</v>
      </c>
      <c r="L13" s="390">
        <v>236</v>
      </c>
      <c r="M13" s="390">
        <v>7</v>
      </c>
      <c r="N13" s="390">
        <v>811</v>
      </c>
      <c r="O13" s="390">
        <v>23</v>
      </c>
      <c r="P13" s="390">
        <v>343</v>
      </c>
      <c r="Q13" s="390">
        <v>3</v>
      </c>
      <c r="R13" s="390">
        <v>31</v>
      </c>
      <c r="S13" s="390">
        <v>90</v>
      </c>
      <c r="T13" s="391">
        <v>21647</v>
      </c>
    </row>
    <row r="14" spans="1:20" s="385" customFormat="1" ht="12.6" customHeight="1" x14ac:dyDescent="0.15">
      <c r="A14" s="393">
        <v>51</v>
      </c>
      <c r="B14" s="394">
        <v>3180</v>
      </c>
      <c r="C14" s="394">
        <v>32</v>
      </c>
      <c r="D14" s="394">
        <v>1656</v>
      </c>
      <c r="E14" s="394">
        <v>13</v>
      </c>
      <c r="F14" s="394">
        <v>607</v>
      </c>
      <c r="G14" s="394">
        <v>26</v>
      </c>
      <c r="H14" s="394">
        <v>909</v>
      </c>
      <c r="I14" s="394">
        <v>32</v>
      </c>
      <c r="J14" s="394">
        <v>539</v>
      </c>
      <c r="K14" s="394">
        <v>8</v>
      </c>
      <c r="L14" s="394">
        <v>206</v>
      </c>
      <c r="M14" s="394">
        <v>4</v>
      </c>
      <c r="N14" s="394">
        <v>76</v>
      </c>
      <c r="O14" s="394">
        <v>5</v>
      </c>
      <c r="P14" s="394">
        <v>86</v>
      </c>
      <c r="Q14" s="394" t="s">
        <v>157</v>
      </c>
      <c r="R14" s="394" t="s">
        <v>157</v>
      </c>
      <c r="S14" s="394">
        <v>34</v>
      </c>
      <c r="T14" s="395">
        <v>593</v>
      </c>
    </row>
    <row r="15" spans="1:20" s="385" customFormat="1" ht="12.6" customHeight="1" x14ac:dyDescent="0.4">
      <c r="A15" s="386">
        <v>178</v>
      </c>
      <c r="B15" s="387">
        <v>5684</v>
      </c>
      <c r="C15" s="387">
        <v>49</v>
      </c>
      <c r="D15" s="387">
        <v>4417</v>
      </c>
      <c r="E15" s="387">
        <v>27</v>
      </c>
      <c r="F15" s="387">
        <v>599</v>
      </c>
      <c r="G15" s="387">
        <v>128</v>
      </c>
      <c r="H15" s="387">
        <v>7714</v>
      </c>
      <c r="I15" s="387">
        <v>86</v>
      </c>
      <c r="J15" s="387">
        <v>3175</v>
      </c>
      <c r="K15" s="387">
        <v>20</v>
      </c>
      <c r="L15" s="387">
        <v>300</v>
      </c>
      <c r="M15" s="387">
        <v>3</v>
      </c>
      <c r="N15" s="387">
        <v>18</v>
      </c>
      <c r="O15" s="387">
        <v>35</v>
      </c>
      <c r="P15" s="387">
        <v>558</v>
      </c>
      <c r="Q15" s="387">
        <v>2</v>
      </c>
      <c r="R15" s="387">
        <v>15</v>
      </c>
      <c r="S15" s="387">
        <v>98</v>
      </c>
      <c r="T15" s="388">
        <v>3244</v>
      </c>
    </row>
    <row r="16" spans="1:20" s="385" customFormat="1" ht="12.6" customHeight="1" x14ac:dyDescent="0.15">
      <c r="A16" s="389">
        <v>143</v>
      </c>
      <c r="B16" s="390">
        <v>1746</v>
      </c>
      <c r="C16" s="390">
        <v>35</v>
      </c>
      <c r="D16" s="390">
        <v>1011</v>
      </c>
      <c r="E16" s="390">
        <v>20</v>
      </c>
      <c r="F16" s="390">
        <v>523</v>
      </c>
      <c r="G16" s="390">
        <v>57</v>
      </c>
      <c r="H16" s="390">
        <v>1785</v>
      </c>
      <c r="I16" s="390">
        <v>38</v>
      </c>
      <c r="J16" s="390">
        <v>2560</v>
      </c>
      <c r="K16" s="390">
        <v>15</v>
      </c>
      <c r="L16" s="390">
        <v>213</v>
      </c>
      <c r="M16" s="392">
        <v>2</v>
      </c>
      <c r="N16" s="392">
        <v>6</v>
      </c>
      <c r="O16" s="390">
        <v>19</v>
      </c>
      <c r="P16" s="390">
        <v>417</v>
      </c>
      <c r="Q16" s="390">
        <v>2</v>
      </c>
      <c r="R16" s="390">
        <v>15</v>
      </c>
      <c r="S16" s="390">
        <v>60</v>
      </c>
      <c r="T16" s="391">
        <v>2427</v>
      </c>
    </row>
    <row r="17" spans="1:20" s="385" customFormat="1" ht="12.6" customHeight="1" x14ac:dyDescent="0.15">
      <c r="A17" s="393">
        <v>35</v>
      </c>
      <c r="B17" s="394">
        <v>3938</v>
      </c>
      <c r="C17" s="394">
        <v>14</v>
      </c>
      <c r="D17" s="394">
        <v>3406</v>
      </c>
      <c r="E17" s="394">
        <v>7</v>
      </c>
      <c r="F17" s="394">
        <v>76</v>
      </c>
      <c r="G17" s="394">
        <v>71</v>
      </c>
      <c r="H17" s="394">
        <v>5929</v>
      </c>
      <c r="I17" s="394">
        <v>48</v>
      </c>
      <c r="J17" s="394">
        <v>615</v>
      </c>
      <c r="K17" s="394">
        <v>5</v>
      </c>
      <c r="L17" s="394">
        <v>87</v>
      </c>
      <c r="M17" s="394">
        <v>1</v>
      </c>
      <c r="N17" s="394">
        <v>12</v>
      </c>
      <c r="O17" s="394">
        <v>16</v>
      </c>
      <c r="P17" s="394">
        <v>141</v>
      </c>
      <c r="Q17" s="396" t="s">
        <v>157</v>
      </c>
      <c r="R17" s="396" t="s">
        <v>157</v>
      </c>
      <c r="S17" s="394">
        <v>38</v>
      </c>
      <c r="T17" s="395">
        <v>817</v>
      </c>
    </row>
    <row r="18" spans="1:20" s="385" customFormat="1" ht="12.6" customHeight="1" x14ac:dyDescent="0.4">
      <c r="A18" s="386">
        <v>380</v>
      </c>
      <c r="B18" s="387">
        <v>4246</v>
      </c>
      <c r="C18" s="387">
        <v>58</v>
      </c>
      <c r="D18" s="387">
        <v>7116</v>
      </c>
      <c r="E18" s="387">
        <v>63</v>
      </c>
      <c r="F18" s="387">
        <v>1624</v>
      </c>
      <c r="G18" s="387">
        <v>167</v>
      </c>
      <c r="H18" s="387">
        <v>1918</v>
      </c>
      <c r="I18" s="387">
        <v>215</v>
      </c>
      <c r="J18" s="387">
        <v>3614</v>
      </c>
      <c r="K18" s="387">
        <v>70</v>
      </c>
      <c r="L18" s="387">
        <v>1412</v>
      </c>
      <c r="M18" s="387">
        <v>15</v>
      </c>
      <c r="N18" s="387">
        <v>199</v>
      </c>
      <c r="O18" s="387">
        <v>45</v>
      </c>
      <c r="P18" s="387">
        <v>735</v>
      </c>
      <c r="Q18" s="387">
        <v>2</v>
      </c>
      <c r="R18" s="387">
        <v>21</v>
      </c>
      <c r="S18" s="387">
        <v>99</v>
      </c>
      <c r="T18" s="388">
        <v>3618</v>
      </c>
    </row>
    <row r="19" spans="1:20" s="385" customFormat="1" ht="12.6" customHeight="1" x14ac:dyDescent="0.15">
      <c r="A19" s="389">
        <v>162</v>
      </c>
      <c r="B19" s="390">
        <v>2153</v>
      </c>
      <c r="C19" s="390">
        <v>49</v>
      </c>
      <c r="D19" s="390">
        <v>7034</v>
      </c>
      <c r="E19" s="390">
        <v>44</v>
      </c>
      <c r="F19" s="390">
        <v>702</v>
      </c>
      <c r="G19" s="390">
        <v>154</v>
      </c>
      <c r="H19" s="390">
        <v>1834</v>
      </c>
      <c r="I19" s="390">
        <v>114</v>
      </c>
      <c r="J19" s="390">
        <v>1755</v>
      </c>
      <c r="K19" s="390">
        <v>39</v>
      </c>
      <c r="L19" s="390">
        <v>835</v>
      </c>
      <c r="M19" s="390">
        <v>10</v>
      </c>
      <c r="N19" s="390">
        <v>158</v>
      </c>
      <c r="O19" s="390">
        <v>33</v>
      </c>
      <c r="P19" s="390">
        <v>504</v>
      </c>
      <c r="Q19" s="390">
        <v>1</v>
      </c>
      <c r="R19" s="390">
        <v>9</v>
      </c>
      <c r="S19" s="390">
        <v>76</v>
      </c>
      <c r="T19" s="391">
        <v>3000</v>
      </c>
    </row>
    <row r="20" spans="1:20" s="385" customFormat="1" ht="12.6" customHeight="1" x14ac:dyDescent="0.15">
      <c r="A20" s="393">
        <v>218</v>
      </c>
      <c r="B20" s="394">
        <v>2093</v>
      </c>
      <c r="C20" s="394">
        <v>9</v>
      </c>
      <c r="D20" s="394">
        <v>82</v>
      </c>
      <c r="E20" s="394">
        <v>19</v>
      </c>
      <c r="F20" s="394">
        <v>922</v>
      </c>
      <c r="G20" s="394">
        <v>13</v>
      </c>
      <c r="H20" s="394">
        <v>84</v>
      </c>
      <c r="I20" s="394">
        <v>101</v>
      </c>
      <c r="J20" s="394">
        <v>1859</v>
      </c>
      <c r="K20" s="394">
        <v>31</v>
      </c>
      <c r="L20" s="394">
        <v>577</v>
      </c>
      <c r="M20" s="394">
        <v>5</v>
      </c>
      <c r="N20" s="394">
        <v>41</v>
      </c>
      <c r="O20" s="394">
        <v>12</v>
      </c>
      <c r="P20" s="394">
        <v>231</v>
      </c>
      <c r="Q20" s="394">
        <v>1</v>
      </c>
      <c r="R20" s="394">
        <v>12</v>
      </c>
      <c r="S20" s="394">
        <v>23</v>
      </c>
      <c r="T20" s="395">
        <v>618</v>
      </c>
    </row>
    <row r="21" spans="1:20" s="385" customFormat="1" ht="12.6" customHeight="1" x14ac:dyDescent="0.4">
      <c r="A21" s="386">
        <v>72</v>
      </c>
      <c r="B21" s="387">
        <v>1000</v>
      </c>
      <c r="C21" s="387">
        <v>33</v>
      </c>
      <c r="D21" s="387">
        <v>4243</v>
      </c>
      <c r="E21" s="387">
        <v>30</v>
      </c>
      <c r="F21" s="387">
        <v>1993</v>
      </c>
      <c r="G21" s="387">
        <v>88</v>
      </c>
      <c r="H21" s="387">
        <v>2856</v>
      </c>
      <c r="I21" s="387">
        <v>85</v>
      </c>
      <c r="J21" s="387">
        <v>1113</v>
      </c>
      <c r="K21" s="387">
        <v>13</v>
      </c>
      <c r="L21" s="387">
        <v>737</v>
      </c>
      <c r="M21" s="387">
        <v>3</v>
      </c>
      <c r="N21" s="387">
        <v>87</v>
      </c>
      <c r="O21" s="387">
        <v>39</v>
      </c>
      <c r="P21" s="387">
        <v>1996</v>
      </c>
      <c r="Q21" s="387">
        <v>8</v>
      </c>
      <c r="R21" s="387">
        <v>2063</v>
      </c>
      <c r="S21" s="387">
        <v>142</v>
      </c>
      <c r="T21" s="388">
        <v>14721</v>
      </c>
    </row>
    <row r="22" spans="1:20" s="385" customFormat="1" ht="12.6" customHeight="1" x14ac:dyDescent="0.15">
      <c r="A22" s="389">
        <v>32</v>
      </c>
      <c r="B22" s="390">
        <v>315</v>
      </c>
      <c r="C22" s="390">
        <v>5</v>
      </c>
      <c r="D22" s="390">
        <v>2740</v>
      </c>
      <c r="E22" s="390">
        <v>4</v>
      </c>
      <c r="F22" s="390">
        <v>761</v>
      </c>
      <c r="G22" s="390">
        <v>16</v>
      </c>
      <c r="H22" s="390">
        <v>307</v>
      </c>
      <c r="I22" s="390">
        <v>30</v>
      </c>
      <c r="J22" s="390">
        <v>308</v>
      </c>
      <c r="K22" s="390">
        <v>2</v>
      </c>
      <c r="L22" s="390">
        <v>9</v>
      </c>
      <c r="M22" s="390" t="s">
        <v>157</v>
      </c>
      <c r="N22" s="390" t="s">
        <v>157</v>
      </c>
      <c r="O22" s="390">
        <v>15</v>
      </c>
      <c r="P22" s="390">
        <v>174</v>
      </c>
      <c r="Q22" s="390">
        <v>5</v>
      </c>
      <c r="R22" s="390">
        <v>2032</v>
      </c>
      <c r="S22" s="390">
        <v>41</v>
      </c>
      <c r="T22" s="391">
        <v>1708</v>
      </c>
    </row>
    <row r="23" spans="1:20" s="385" customFormat="1" ht="12.6" customHeight="1" x14ac:dyDescent="0.15">
      <c r="A23" s="389">
        <v>8</v>
      </c>
      <c r="B23" s="390">
        <v>114</v>
      </c>
      <c r="C23" s="390">
        <v>4</v>
      </c>
      <c r="D23" s="390">
        <v>107</v>
      </c>
      <c r="E23" s="392" t="s">
        <v>157</v>
      </c>
      <c r="F23" s="392" t="s">
        <v>157</v>
      </c>
      <c r="G23" s="390" t="s">
        <v>157</v>
      </c>
      <c r="H23" s="390" t="s">
        <v>157</v>
      </c>
      <c r="I23" s="390">
        <v>21</v>
      </c>
      <c r="J23" s="390">
        <v>211</v>
      </c>
      <c r="K23" s="390">
        <v>2</v>
      </c>
      <c r="L23" s="390">
        <v>8</v>
      </c>
      <c r="M23" s="392" t="s">
        <v>157</v>
      </c>
      <c r="N23" s="392" t="s">
        <v>157</v>
      </c>
      <c r="O23" s="390">
        <v>8</v>
      </c>
      <c r="P23" s="390">
        <v>92</v>
      </c>
      <c r="Q23" s="390">
        <v>1</v>
      </c>
      <c r="R23" s="390">
        <v>10</v>
      </c>
      <c r="S23" s="390">
        <v>18</v>
      </c>
      <c r="T23" s="391">
        <v>855</v>
      </c>
    </row>
    <row r="24" spans="1:20" s="385" customFormat="1" ht="12.6" customHeight="1" x14ac:dyDescent="0.15">
      <c r="A24" s="393">
        <v>32</v>
      </c>
      <c r="B24" s="394">
        <v>571</v>
      </c>
      <c r="C24" s="394">
        <v>24</v>
      </c>
      <c r="D24" s="394">
        <v>1396</v>
      </c>
      <c r="E24" s="394">
        <v>26</v>
      </c>
      <c r="F24" s="394">
        <v>1232</v>
      </c>
      <c r="G24" s="394">
        <v>72</v>
      </c>
      <c r="H24" s="394">
        <v>2549</v>
      </c>
      <c r="I24" s="394">
        <v>34</v>
      </c>
      <c r="J24" s="394">
        <v>594</v>
      </c>
      <c r="K24" s="394">
        <v>9</v>
      </c>
      <c r="L24" s="394">
        <v>720</v>
      </c>
      <c r="M24" s="394">
        <v>3</v>
      </c>
      <c r="N24" s="394">
        <v>87</v>
      </c>
      <c r="O24" s="394">
        <v>16</v>
      </c>
      <c r="P24" s="394">
        <v>1730</v>
      </c>
      <c r="Q24" s="394">
        <v>2</v>
      </c>
      <c r="R24" s="394">
        <v>21</v>
      </c>
      <c r="S24" s="394">
        <v>83</v>
      </c>
      <c r="T24" s="395">
        <v>12158</v>
      </c>
    </row>
    <row r="25" spans="1:20" s="385" customFormat="1" ht="12.6" customHeight="1" x14ac:dyDescent="0.4">
      <c r="A25" s="386">
        <v>96</v>
      </c>
      <c r="B25" s="387">
        <v>3025</v>
      </c>
      <c r="C25" s="387">
        <v>64</v>
      </c>
      <c r="D25" s="387">
        <v>5474</v>
      </c>
      <c r="E25" s="387">
        <v>44</v>
      </c>
      <c r="F25" s="387">
        <v>757</v>
      </c>
      <c r="G25" s="387">
        <v>147</v>
      </c>
      <c r="H25" s="387">
        <v>1861</v>
      </c>
      <c r="I25" s="387">
        <v>81</v>
      </c>
      <c r="J25" s="387">
        <v>1714</v>
      </c>
      <c r="K25" s="387">
        <v>28</v>
      </c>
      <c r="L25" s="387">
        <v>124</v>
      </c>
      <c r="M25" s="387">
        <v>5</v>
      </c>
      <c r="N25" s="387">
        <v>29</v>
      </c>
      <c r="O25" s="387">
        <v>25</v>
      </c>
      <c r="P25" s="387">
        <v>396</v>
      </c>
      <c r="Q25" s="387">
        <v>5</v>
      </c>
      <c r="R25" s="387">
        <v>53</v>
      </c>
      <c r="S25" s="387">
        <v>120</v>
      </c>
      <c r="T25" s="388">
        <v>3383</v>
      </c>
    </row>
    <row r="26" spans="1:20" s="385" customFormat="1" ht="12.6" customHeight="1" x14ac:dyDescent="0.15">
      <c r="A26" s="389">
        <v>18</v>
      </c>
      <c r="B26" s="390">
        <v>136</v>
      </c>
      <c r="C26" s="390">
        <v>8</v>
      </c>
      <c r="D26" s="390">
        <v>119</v>
      </c>
      <c r="E26" s="392">
        <v>1</v>
      </c>
      <c r="F26" s="392">
        <v>8</v>
      </c>
      <c r="G26" s="390">
        <v>31</v>
      </c>
      <c r="H26" s="390">
        <v>221</v>
      </c>
      <c r="I26" s="390">
        <v>19</v>
      </c>
      <c r="J26" s="390">
        <v>222</v>
      </c>
      <c r="K26" s="390">
        <v>8</v>
      </c>
      <c r="L26" s="390">
        <v>22</v>
      </c>
      <c r="M26" s="390">
        <v>1</v>
      </c>
      <c r="N26" s="390">
        <v>1</v>
      </c>
      <c r="O26" s="390">
        <v>6</v>
      </c>
      <c r="P26" s="390">
        <v>186</v>
      </c>
      <c r="Q26" s="390">
        <v>1</v>
      </c>
      <c r="R26" s="390">
        <v>13</v>
      </c>
      <c r="S26" s="390">
        <v>29</v>
      </c>
      <c r="T26" s="391">
        <v>569</v>
      </c>
    </row>
    <row r="27" spans="1:20" s="385" customFormat="1" ht="12.6" customHeight="1" x14ac:dyDescent="0.15">
      <c r="A27" s="393">
        <v>78</v>
      </c>
      <c r="B27" s="394">
        <v>2889</v>
      </c>
      <c r="C27" s="394">
        <v>56</v>
      </c>
      <c r="D27" s="394">
        <v>5355</v>
      </c>
      <c r="E27" s="394">
        <v>43</v>
      </c>
      <c r="F27" s="394">
        <v>749</v>
      </c>
      <c r="G27" s="394">
        <v>116</v>
      </c>
      <c r="H27" s="394">
        <v>1640</v>
      </c>
      <c r="I27" s="394">
        <v>62</v>
      </c>
      <c r="J27" s="394">
        <v>1492</v>
      </c>
      <c r="K27" s="394">
        <v>20</v>
      </c>
      <c r="L27" s="394">
        <v>102</v>
      </c>
      <c r="M27" s="394">
        <v>4</v>
      </c>
      <c r="N27" s="394">
        <v>28</v>
      </c>
      <c r="O27" s="394">
        <v>19</v>
      </c>
      <c r="P27" s="394">
        <v>210</v>
      </c>
      <c r="Q27" s="394">
        <v>4</v>
      </c>
      <c r="R27" s="394">
        <v>40</v>
      </c>
      <c r="S27" s="394">
        <v>91</v>
      </c>
      <c r="T27" s="395">
        <v>2814</v>
      </c>
    </row>
    <row r="28" spans="1:20" s="400" customFormat="1" ht="12.6" customHeight="1" x14ac:dyDescent="0.15">
      <c r="A28" s="397">
        <v>9</v>
      </c>
      <c r="B28" s="398">
        <v>85</v>
      </c>
      <c r="C28" s="398">
        <v>2</v>
      </c>
      <c r="D28" s="398">
        <v>12</v>
      </c>
      <c r="E28" s="398">
        <v>4</v>
      </c>
      <c r="F28" s="398">
        <v>14</v>
      </c>
      <c r="G28" s="398">
        <v>21</v>
      </c>
      <c r="H28" s="398">
        <v>64</v>
      </c>
      <c r="I28" s="398">
        <v>11</v>
      </c>
      <c r="J28" s="398">
        <v>199</v>
      </c>
      <c r="K28" s="398">
        <v>4</v>
      </c>
      <c r="L28" s="398">
        <v>448</v>
      </c>
      <c r="M28" s="398">
        <v>1</v>
      </c>
      <c r="N28" s="398">
        <v>4</v>
      </c>
      <c r="O28" s="398">
        <v>5</v>
      </c>
      <c r="P28" s="398">
        <v>19</v>
      </c>
      <c r="Q28" s="398">
        <v>1</v>
      </c>
      <c r="R28" s="398">
        <v>5</v>
      </c>
      <c r="S28" s="398">
        <v>9</v>
      </c>
      <c r="T28" s="399">
        <v>172</v>
      </c>
    </row>
    <row r="29" spans="1:20" s="385" customFormat="1" ht="12.6" customHeight="1" x14ac:dyDescent="0.4">
      <c r="A29" s="386">
        <v>68</v>
      </c>
      <c r="B29" s="387">
        <v>2577</v>
      </c>
      <c r="C29" s="387">
        <v>25</v>
      </c>
      <c r="D29" s="387">
        <v>1892</v>
      </c>
      <c r="E29" s="387">
        <v>47</v>
      </c>
      <c r="F29" s="387">
        <v>189</v>
      </c>
      <c r="G29" s="387">
        <v>110</v>
      </c>
      <c r="H29" s="387">
        <v>1464</v>
      </c>
      <c r="I29" s="387">
        <v>60</v>
      </c>
      <c r="J29" s="387">
        <v>698</v>
      </c>
      <c r="K29" s="387">
        <v>11</v>
      </c>
      <c r="L29" s="387">
        <v>115</v>
      </c>
      <c r="M29" s="387">
        <v>5</v>
      </c>
      <c r="N29" s="387">
        <v>34</v>
      </c>
      <c r="O29" s="387">
        <v>26</v>
      </c>
      <c r="P29" s="387">
        <v>549</v>
      </c>
      <c r="Q29" s="387">
        <v>1</v>
      </c>
      <c r="R29" s="387">
        <v>7</v>
      </c>
      <c r="S29" s="387">
        <v>93</v>
      </c>
      <c r="T29" s="388">
        <v>1197</v>
      </c>
    </row>
    <row r="30" spans="1:20" s="385" customFormat="1" ht="12.6" customHeight="1" x14ac:dyDescent="0.15">
      <c r="A30" s="389">
        <v>26</v>
      </c>
      <c r="B30" s="390">
        <v>429</v>
      </c>
      <c r="C30" s="390">
        <v>8</v>
      </c>
      <c r="D30" s="390">
        <v>170</v>
      </c>
      <c r="E30" s="390">
        <v>19</v>
      </c>
      <c r="F30" s="390">
        <v>80</v>
      </c>
      <c r="G30" s="390">
        <v>35</v>
      </c>
      <c r="H30" s="390">
        <v>535</v>
      </c>
      <c r="I30" s="390">
        <v>28</v>
      </c>
      <c r="J30" s="390">
        <v>128</v>
      </c>
      <c r="K30" s="390">
        <v>3</v>
      </c>
      <c r="L30" s="390">
        <v>9</v>
      </c>
      <c r="M30" s="390" t="s">
        <v>157</v>
      </c>
      <c r="N30" s="390" t="s">
        <v>157</v>
      </c>
      <c r="O30" s="390">
        <v>13</v>
      </c>
      <c r="P30" s="390">
        <v>137</v>
      </c>
      <c r="Q30" s="392" t="s">
        <v>157</v>
      </c>
      <c r="R30" s="392" t="s">
        <v>157</v>
      </c>
      <c r="S30" s="390">
        <v>28</v>
      </c>
      <c r="T30" s="391">
        <v>458</v>
      </c>
    </row>
    <row r="31" spans="1:20" s="385" customFormat="1" ht="12.6" customHeight="1" x14ac:dyDescent="0.15">
      <c r="A31" s="393">
        <v>42</v>
      </c>
      <c r="B31" s="394">
        <v>2148</v>
      </c>
      <c r="C31" s="394">
        <v>17</v>
      </c>
      <c r="D31" s="394">
        <v>1722</v>
      </c>
      <c r="E31" s="394">
        <v>28</v>
      </c>
      <c r="F31" s="394">
        <v>109</v>
      </c>
      <c r="G31" s="394">
        <v>75</v>
      </c>
      <c r="H31" s="394">
        <v>929</v>
      </c>
      <c r="I31" s="394">
        <v>32</v>
      </c>
      <c r="J31" s="394">
        <v>570</v>
      </c>
      <c r="K31" s="394">
        <v>8</v>
      </c>
      <c r="L31" s="394">
        <v>106</v>
      </c>
      <c r="M31" s="394">
        <v>5</v>
      </c>
      <c r="N31" s="394">
        <v>34</v>
      </c>
      <c r="O31" s="394">
        <v>13</v>
      </c>
      <c r="P31" s="394">
        <v>412</v>
      </c>
      <c r="Q31" s="394">
        <v>1</v>
      </c>
      <c r="R31" s="394">
        <v>7</v>
      </c>
      <c r="S31" s="394">
        <v>65</v>
      </c>
      <c r="T31" s="395">
        <v>739</v>
      </c>
    </row>
    <row r="32" spans="1:20" s="385" customFormat="1" ht="12.6" customHeight="1" x14ac:dyDescent="0.4">
      <c r="A32" s="386">
        <v>192</v>
      </c>
      <c r="B32" s="387">
        <v>5474</v>
      </c>
      <c r="C32" s="387">
        <v>57</v>
      </c>
      <c r="D32" s="387">
        <v>3624</v>
      </c>
      <c r="E32" s="387">
        <v>94</v>
      </c>
      <c r="F32" s="387">
        <v>508</v>
      </c>
      <c r="G32" s="387">
        <v>350</v>
      </c>
      <c r="H32" s="387">
        <v>3191</v>
      </c>
      <c r="I32" s="387">
        <v>125</v>
      </c>
      <c r="J32" s="387">
        <v>1232</v>
      </c>
      <c r="K32" s="387">
        <v>32</v>
      </c>
      <c r="L32" s="387">
        <v>222</v>
      </c>
      <c r="M32" s="387">
        <v>20</v>
      </c>
      <c r="N32" s="387">
        <v>253</v>
      </c>
      <c r="O32" s="387">
        <v>71</v>
      </c>
      <c r="P32" s="387">
        <v>760</v>
      </c>
      <c r="Q32" s="387">
        <v>3</v>
      </c>
      <c r="R32" s="387">
        <v>34</v>
      </c>
      <c r="S32" s="387">
        <v>150</v>
      </c>
      <c r="T32" s="388">
        <v>4969</v>
      </c>
    </row>
    <row r="33" spans="1:20" s="385" customFormat="1" ht="12.6" customHeight="1" x14ac:dyDescent="0.15">
      <c r="A33" s="389">
        <v>30</v>
      </c>
      <c r="B33" s="390">
        <v>2862</v>
      </c>
      <c r="C33" s="390">
        <v>12</v>
      </c>
      <c r="D33" s="390">
        <v>360</v>
      </c>
      <c r="E33" s="390">
        <v>20</v>
      </c>
      <c r="F33" s="390">
        <v>122</v>
      </c>
      <c r="G33" s="390">
        <v>88</v>
      </c>
      <c r="H33" s="390">
        <v>655</v>
      </c>
      <c r="I33" s="390">
        <v>22</v>
      </c>
      <c r="J33" s="390">
        <v>230</v>
      </c>
      <c r="K33" s="390">
        <v>7</v>
      </c>
      <c r="L33" s="390">
        <v>38</v>
      </c>
      <c r="M33" s="392" t="s">
        <v>157</v>
      </c>
      <c r="N33" s="392" t="s">
        <v>157</v>
      </c>
      <c r="O33" s="390">
        <v>13</v>
      </c>
      <c r="P33" s="390">
        <v>208</v>
      </c>
      <c r="Q33" s="392" t="s">
        <v>157</v>
      </c>
      <c r="R33" s="392" t="s">
        <v>157</v>
      </c>
      <c r="S33" s="390">
        <v>36</v>
      </c>
      <c r="T33" s="391">
        <v>636</v>
      </c>
    </row>
    <row r="34" spans="1:20" s="385" customFormat="1" ht="12.6" customHeight="1" x14ac:dyDescent="0.15">
      <c r="A34" s="389">
        <v>39</v>
      </c>
      <c r="B34" s="390">
        <v>472</v>
      </c>
      <c r="C34" s="390">
        <v>7</v>
      </c>
      <c r="D34" s="390">
        <v>321</v>
      </c>
      <c r="E34" s="390">
        <v>20</v>
      </c>
      <c r="F34" s="390">
        <v>44</v>
      </c>
      <c r="G34" s="390">
        <v>47</v>
      </c>
      <c r="H34" s="390">
        <v>586</v>
      </c>
      <c r="I34" s="390">
        <v>27</v>
      </c>
      <c r="J34" s="390">
        <v>218</v>
      </c>
      <c r="K34" s="390">
        <v>6</v>
      </c>
      <c r="L34" s="390">
        <v>91</v>
      </c>
      <c r="M34" s="390">
        <v>4</v>
      </c>
      <c r="N34" s="390">
        <v>13</v>
      </c>
      <c r="O34" s="390">
        <v>18</v>
      </c>
      <c r="P34" s="390">
        <v>169</v>
      </c>
      <c r="Q34" s="390">
        <v>1</v>
      </c>
      <c r="R34" s="390">
        <v>11</v>
      </c>
      <c r="S34" s="390">
        <v>22</v>
      </c>
      <c r="T34" s="391">
        <v>1057</v>
      </c>
    </row>
    <row r="35" spans="1:20" s="385" customFormat="1" ht="12.6" customHeight="1" x14ac:dyDescent="0.15">
      <c r="A35" s="389">
        <v>53</v>
      </c>
      <c r="B35" s="390">
        <v>821</v>
      </c>
      <c r="C35" s="390">
        <v>10</v>
      </c>
      <c r="D35" s="390">
        <v>693</v>
      </c>
      <c r="E35" s="390">
        <v>23</v>
      </c>
      <c r="F35" s="390">
        <v>81</v>
      </c>
      <c r="G35" s="390">
        <v>100</v>
      </c>
      <c r="H35" s="390">
        <v>813</v>
      </c>
      <c r="I35" s="390">
        <v>32</v>
      </c>
      <c r="J35" s="390">
        <v>291</v>
      </c>
      <c r="K35" s="390">
        <v>13</v>
      </c>
      <c r="L35" s="390">
        <v>55</v>
      </c>
      <c r="M35" s="390">
        <v>6</v>
      </c>
      <c r="N35" s="390">
        <v>173</v>
      </c>
      <c r="O35" s="390">
        <v>13</v>
      </c>
      <c r="P35" s="390">
        <v>217</v>
      </c>
      <c r="Q35" s="392" t="s">
        <v>157</v>
      </c>
      <c r="R35" s="392" t="s">
        <v>157</v>
      </c>
      <c r="S35" s="390">
        <v>27</v>
      </c>
      <c r="T35" s="391">
        <v>499</v>
      </c>
    </row>
    <row r="36" spans="1:20" s="385" customFormat="1" ht="12.6" customHeight="1" x14ac:dyDescent="0.15">
      <c r="A36" s="389">
        <v>38</v>
      </c>
      <c r="B36" s="390">
        <v>402</v>
      </c>
      <c r="C36" s="390">
        <v>8</v>
      </c>
      <c r="D36" s="390">
        <v>179</v>
      </c>
      <c r="E36" s="390">
        <v>20</v>
      </c>
      <c r="F36" s="390">
        <v>164</v>
      </c>
      <c r="G36" s="390">
        <v>83</v>
      </c>
      <c r="H36" s="390">
        <v>727</v>
      </c>
      <c r="I36" s="390">
        <v>26</v>
      </c>
      <c r="J36" s="390">
        <v>303</v>
      </c>
      <c r="K36" s="390">
        <v>4</v>
      </c>
      <c r="L36" s="392">
        <v>24</v>
      </c>
      <c r="M36" s="390">
        <v>4</v>
      </c>
      <c r="N36" s="390">
        <v>19</v>
      </c>
      <c r="O36" s="390">
        <v>15</v>
      </c>
      <c r="P36" s="390">
        <v>85</v>
      </c>
      <c r="Q36" s="390">
        <v>1</v>
      </c>
      <c r="R36" s="390">
        <v>15</v>
      </c>
      <c r="S36" s="390">
        <v>41</v>
      </c>
      <c r="T36" s="391">
        <v>500</v>
      </c>
    </row>
    <row r="37" spans="1:20" s="385" customFormat="1" ht="12.6" customHeight="1" x14ac:dyDescent="0.15">
      <c r="A37" s="389">
        <v>25</v>
      </c>
      <c r="B37" s="390">
        <v>872</v>
      </c>
      <c r="C37" s="390">
        <v>17</v>
      </c>
      <c r="D37" s="390">
        <v>1973</v>
      </c>
      <c r="E37" s="390">
        <v>8</v>
      </c>
      <c r="F37" s="390">
        <v>87</v>
      </c>
      <c r="G37" s="390">
        <v>23</v>
      </c>
      <c r="H37" s="390">
        <v>350</v>
      </c>
      <c r="I37" s="390">
        <v>8</v>
      </c>
      <c r="J37" s="390">
        <v>90</v>
      </c>
      <c r="K37" s="390">
        <v>2</v>
      </c>
      <c r="L37" s="390">
        <v>14</v>
      </c>
      <c r="M37" s="390">
        <v>5</v>
      </c>
      <c r="N37" s="390">
        <v>41</v>
      </c>
      <c r="O37" s="390">
        <v>4</v>
      </c>
      <c r="P37" s="390">
        <v>22</v>
      </c>
      <c r="Q37" s="390">
        <v>1</v>
      </c>
      <c r="R37" s="390">
        <v>8</v>
      </c>
      <c r="S37" s="390">
        <v>21</v>
      </c>
      <c r="T37" s="391">
        <v>2264</v>
      </c>
    </row>
    <row r="38" spans="1:20" s="385" customFormat="1" ht="12.6" customHeight="1" x14ac:dyDescent="0.15">
      <c r="A38" s="401">
        <v>7</v>
      </c>
      <c r="B38" s="390">
        <v>45</v>
      </c>
      <c r="C38" s="390">
        <v>3</v>
      </c>
      <c r="D38" s="390">
        <v>98</v>
      </c>
      <c r="E38" s="390">
        <v>3</v>
      </c>
      <c r="F38" s="390">
        <v>10</v>
      </c>
      <c r="G38" s="390">
        <v>9</v>
      </c>
      <c r="H38" s="390">
        <v>60</v>
      </c>
      <c r="I38" s="390">
        <v>10</v>
      </c>
      <c r="J38" s="390">
        <v>100</v>
      </c>
      <c r="K38" s="390" t="s">
        <v>157</v>
      </c>
      <c r="L38" s="390" t="s">
        <v>157</v>
      </c>
      <c r="M38" s="390">
        <v>1</v>
      </c>
      <c r="N38" s="390">
        <v>7</v>
      </c>
      <c r="O38" s="390">
        <v>8</v>
      </c>
      <c r="P38" s="390">
        <v>59</v>
      </c>
      <c r="Q38" s="392" t="s">
        <v>157</v>
      </c>
      <c r="R38" s="392" t="s">
        <v>157</v>
      </c>
      <c r="S38" s="390">
        <v>3</v>
      </c>
      <c r="T38" s="391">
        <v>13</v>
      </c>
    </row>
    <row r="39" spans="1:20" s="400" customFormat="1" ht="12.6" customHeight="1" x14ac:dyDescent="0.15">
      <c r="A39" s="402">
        <v>87</v>
      </c>
      <c r="B39" s="403">
        <v>1278</v>
      </c>
      <c r="C39" s="403">
        <v>14</v>
      </c>
      <c r="D39" s="403">
        <v>851</v>
      </c>
      <c r="E39" s="403">
        <v>20</v>
      </c>
      <c r="F39" s="403">
        <v>279</v>
      </c>
      <c r="G39" s="403">
        <v>54</v>
      </c>
      <c r="H39" s="403">
        <v>2105</v>
      </c>
      <c r="I39" s="403">
        <v>34</v>
      </c>
      <c r="J39" s="403">
        <v>1916</v>
      </c>
      <c r="K39" s="403">
        <v>16</v>
      </c>
      <c r="L39" s="403">
        <v>371</v>
      </c>
      <c r="M39" s="403">
        <v>8</v>
      </c>
      <c r="N39" s="403">
        <v>2785</v>
      </c>
      <c r="O39" s="403">
        <v>22</v>
      </c>
      <c r="P39" s="403">
        <v>421</v>
      </c>
      <c r="Q39" s="403">
        <v>1</v>
      </c>
      <c r="R39" s="403">
        <v>5</v>
      </c>
      <c r="S39" s="403">
        <v>56</v>
      </c>
      <c r="T39" s="404">
        <v>2042</v>
      </c>
    </row>
    <row r="40" spans="1:20" s="400" customFormat="1" ht="12.6" customHeight="1" x14ac:dyDescent="0.15">
      <c r="A40" s="402">
        <v>56</v>
      </c>
      <c r="B40" s="403">
        <v>1256</v>
      </c>
      <c r="C40" s="403">
        <v>25</v>
      </c>
      <c r="D40" s="403">
        <v>811</v>
      </c>
      <c r="E40" s="403">
        <v>31</v>
      </c>
      <c r="F40" s="403">
        <v>249</v>
      </c>
      <c r="G40" s="403">
        <v>61</v>
      </c>
      <c r="H40" s="403">
        <v>491</v>
      </c>
      <c r="I40" s="403">
        <v>28</v>
      </c>
      <c r="J40" s="403">
        <v>279</v>
      </c>
      <c r="K40" s="403">
        <v>14</v>
      </c>
      <c r="L40" s="403">
        <v>58</v>
      </c>
      <c r="M40" s="403">
        <v>7</v>
      </c>
      <c r="N40" s="403">
        <v>212</v>
      </c>
      <c r="O40" s="403">
        <v>19</v>
      </c>
      <c r="P40" s="403">
        <v>330</v>
      </c>
      <c r="Q40" s="403">
        <v>1</v>
      </c>
      <c r="R40" s="403">
        <v>8</v>
      </c>
      <c r="S40" s="403">
        <v>45</v>
      </c>
      <c r="T40" s="404">
        <v>802</v>
      </c>
    </row>
    <row r="41" spans="1:20" s="400" customFormat="1" ht="12.6" customHeight="1" x14ac:dyDescent="0.15">
      <c r="A41" s="402">
        <v>53</v>
      </c>
      <c r="B41" s="403">
        <v>3747</v>
      </c>
      <c r="C41" s="403">
        <v>15</v>
      </c>
      <c r="D41" s="403">
        <v>426</v>
      </c>
      <c r="E41" s="403">
        <v>24</v>
      </c>
      <c r="F41" s="403">
        <v>200</v>
      </c>
      <c r="G41" s="403">
        <v>79</v>
      </c>
      <c r="H41" s="403">
        <v>9806</v>
      </c>
      <c r="I41" s="403">
        <v>17</v>
      </c>
      <c r="J41" s="403">
        <v>413</v>
      </c>
      <c r="K41" s="403">
        <v>15</v>
      </c>
      <c r="L41" s="403">
        <v>144</v>
      </c>
      <c r="M41" s="403">
        <v>7</v>
      </c>
      <c r="N41" s="403">
        <v>461</v>
      </c>
      <c r="O41" s="403">
        <v>12</v>
      </c>
      <c r="P41" s="403">
        <v>212</v>
      </c>
      <c r="Q41" s="405" t="s">
        <v>157</v>
      </c>
      <c r="R41" s="405" t="s">
        <v>157</v>
      </c>
      <c r="S41" s="403">
        <v>52</v>
      </c>
      <c r="T41" s="404">
        <v>6135</v>
      </c>
    </row>
    <row r="42" spans="1:20" s="400" customFormat="1" ht="12.6" customHeight="1" x14ac:dyDescent="0.15">
      <c r="A42" s="402">
        <v>48</v>
      </c>
      <c r="B42" s="403">
        <v>943</v>
      </c>
      <c r="C42" s="403">
        <v>26</v>
      </c>
      <c r="D42" s="403">
        <v>1079</v>
      </c>
      <c r="E42" s="403">
        <v>43</v>
      </c>
      <c r="F42" s="403">
        <v>1181</v>
      </c>
      <c r="G42" s="403">
        <v>45</v>
      </c>
      <c r="H42" s="403">
        <v>867</v>
      </c>
      <c r="I42" s="403">
        <v>12</v>
      </c>
      <c r="J42" s="403">
        <v>117</v>
      </c>
      <c r="K42" s="403">
        <v>6</v>
      </c>
      <c r="L42" s="403">
        <v>114</v>
      </c>
      <c r="M42" s="403">
        <v>14</v>
      </c>
      <c r="N42" s="403">
        <v>1034</v>
      </c>
      <c r="O42" s="403">
        <v>9</v>
      </c>
      <c r="P42" s="403">
        <v>317</v>
      </c>
      <c r="Q42" s="405" t="s">
        <v>157</v>
      </c>
      <c r="R42" s="405" t="s">
        <v>157</v>
      </c>
      <c r="S42" s="403">
        <v>37</v>
      </c>
      <c r="T42" s="404">
        <v>538</v>
      </c>
    </row>
    <row r="43" spans="1:20" s="400" customFormat="1" ht="12.6" customHeight="1" x14ac:dyDescent="0.15">
      <c r="A43" s="402">
        <v>23</v>
      </c>
      <c r="B43" s="403">
        <v>923</v>
      </c>
      <c r="C43" s="405">
        <v>1</v>
      </c>
      <c r="D43" s="405">
        <v>14</v>
      </c>
      <c r="E43" s="403">
        <v>15</v>
      </c>
      <c r="F43" s="403">
        <v>145</v>
      </c>
      <c r="G43" s="403">
        <v>13</v>
      </c>
      <c r="H43" s="403">
        <v>1079</v>
      </c>
      <c r="I43" s="403">
        <v>6</v>
      </c>
      <c r="J43" s="403">
        <v>48</v>
      </c>
      <c r="K43" s="403">
        <v>2</v>
      </c>
      <c r="L43" s="403">
        <v>6</v>
      </c>
      <c r="M43" s="403">
        <v>7</v>
      </c>
      <c r="N43" s="403">
        <v>462</v>
      </c>
      <c r="O43" s="403">
        <v>5</v>
      </c>
      <c r="P43" s="403">
        <v>72</v>
      </c>
      <c r="Q43" s="403">
        <v>1</v>
      </c>
      <c r="R43" s="403">
        <v>9</v>
      </c>
      <c r="S43" s="403">
        <v>20</v>
      </c>
      <c r="T43" s="404">
        <v>129</v>
      </c>
    </row>
    <row r="44" spans="1:20" s="400" customFormat="1" ht="12.6" customHeight="1" x14ac:dyDescent="0.15">
      <c r="A44" s="402">
        <v>34</v>
      </c>
      <c r="B44" s="403">
        <v>1164</v>
      </c>
      <c r="C44" s="403">
        <v>5</v>
      </c>
      <c r="D44" s="403">
        <v>119</v>
      </c>
      <c r="E44" s="403">
        <v>21</v>
      </c>
      <c r="F44" s="403">
        <v>218</v>
      </c>
      <c r="G44" s="403">
        <v>51</v>
      </c>
      <c r="H44" s="403">
        <v>904</v>
      </c>
      <c r="I44" s="403">
        <v>30</v>
      </c>
      <c r="J44" s="403">
        <v>519</v>
      </c>
      <c r="K44" s="403">
        <v>9</v>
      </c>
      <c r="L44" s="403">
        <v>57</v>
      </c>
      <c r="M44" s="403">
        <v>7</v>
      </c>
      <c r="N44" s="403">
        <v>216</v>
      </c>
      <c r="O44" s="403">
        <v>13</v>
      </c>
      <c r="P44" s="403">
        <v>120</v>
      </c>
      <c r="Q44" s="405" t="s">
        <v>157</v>
      </c>
      <c r="R44" s="405" t="s">
        <v>157</v>
      </c>
      <c r="S44" s="403">
        <v>26</v>
      </c>
      <c r="T44" s="404">
        <v>737</v>
      </c>
    </row>
    <row r="45" spans="1:20" s="400" customFormat="1" ht="12.6" customHeight="1" x14ac:dyDescent="0.15">
      <c r="A45" s="402">
        <v>25</v>
      </c>
      <c r="B45" s="403">
        <v>781</v>
      </c>
      <c r="C45" s="403">
        <v>5</v>
      </c>
      <c r="D45" s="403">
        <v>148</v>
      </c>
      <c r="E45" s="403">
        <v>25</v>
      </c>
      <c r="F45" s="403">
        <v>109</v>
      </c>
      <c r="G45" s="403">
        <v>61</v>
      </c>
      <c r="H45" s="403">
        <v>1041</v>
      </c>
      <c r="I45" s="403">
        <v>32</v>
      </c>
      <c r="J45" s="403">
        <v>279</v>
      </c>
      <c r="K45" s="403">
        <v>12</v>
      </c>
      <c r="L45" s="403">
        <v>236</v>
      </c>
      <c r="M45" s="403">
        <v>13</v>
      </c>
      <c r="N45" s="403">
        <v>254</v>
      </c>
      <c r="O45" s="403">
        <v>10</v>
      </c>
      <c r="P45" s="403">
        <v>71</v>
      </c>
      <c r="Q45" s="405" t="s">
        <v>157</v>
      </c>
      <c r="R45" s="405" t="s">
        <v>157</v>
      </c>
      <c r="S45" s="403">
        <v>39</v>
      </c>
      <c r="T45" s="404">
        <v>714</v>
      </c>
    </row>
    <row r="46" spans="1:20" s="400" customFormat="1" ht="12.6" customHeight="1" x14ac:dyDescent="0.15">
      <c r="A46" s="406" t="s">
        <v>157</v>
      </c>
      <c r="B46" s="405" t="s">
        <v>157</v>
      </c>
      <c r="C46" s="405" t="s">
        <v>157</v>
      </c>
      <c r="D46" s="405" t="s">
        <v>157</v>
      </c>
      <c r="E46" s="405" t="s">
        <v>157</v>
      </c>
      <c r="F46" s="405" t="s">
        <v>157</v>
      </c>
      <c r="G46" s="405" t="s">
        <v>157</v>
      </c>
      <c r="H46" s="405" t="s">
        <v>157</v>
      </c>
      <c r="I46" s="403">
        <v>1</v>
      </c>
      <c r="J46" s="403">
        <v>8</v>
      </c>
      <c r="K46" s="405" t="s">
        <v>157</v>
      </c>
      <c r="L46" s="405" t="s">
        <v>157</v>
      </c>
      <c r="M46" s="405" t="s">
        <v>157</v>
      </c>
      <c r="N46" s="405" t="s">
        <v>157</v>
      </c>
      <c r="O46" s="405" t="s">
        <v>157</v>
      </c>
      <c r="P46" s="405" t="s">
        <v>157</v>
      </c>
      <c r="Q46" s="405" t="s">
        <v>157</v>
      </c>
      <c r="R46" s="405" t="s">
        <v>157</v>
      </c>
      <c r="S46" s="403">
        <v>3</v>
      </c>
      <c r="T46" s="404">
        <v>105</v>
      </c>
    </row>
    <row r="47" spans="1:20" s="400" customFormat="1" ht="12.6" customHeight="1" x14ac:dyDescent="0.15">
      <c r="A47" s="402">
        <v>4</v>
      </c>
      <c r="B47" s="403">
        <v>29</v>
      </c>
      <c r="C47" s="403">
        <v>1</v>
      </c>
      <c r="D47" s="403">
        <v>107</v>
      </c>
      <c r="E47" s="403" t="s">
        <v>157</v>
      </c>
      <c r="F47" s="403" t="s">
        <v>157</v>
      </c>
      <c r="G47" s="403">
        <v>12</v>
      </c>
      <c r="H47" s="403">
        <v>75</v>
      </c>
      <c r="I47" s="403">
        <v>6</v>
      </c>
      <c r="J47" s="403">
        <v>130</v>
      </c>
      <c r="K47" s="403">
        <v>2</v>
      </c>
      <c r="L47" s="403">
        <v>27</v>
      </c>
      <c r="M47" s="405">
        <v>3</v>
      </c>
      <c r="N47" s="405">
        <v>50</v>
      </c>
      <c r="O47" s="403">
        <v>1</v>
      </c>
      <c r="P47" s="403">
        <v>3</v>
      </c>
      <c r="Q47" s="405" t="s">
        <v>157</v>
      </c>
      <c r="R47" s="405" t="s">
        <v>157</v>
      </c>
      <c r="S47" s="403">
        <v>7</v>
      </c>
      <c r="T47" s="404">
        <v>44</v>
      </c>
    </row>
    <row r="48" spans="1:20" s="400" customFormat="1" ht="12.6" customHeight="1" x14ac:dyDescent="0.15">
      <c r="A48" s="402">
        <v>2</v>
      </c>
      <c r="B48" s="403">
        <v>14</v>
      </c>
      <c r="C48" s="403">
        <v>2</v>
      </c>
      <c r="D48" s="403">
        <v>6</v>
      </c>
      <c r="E48" s="405" t="s">
        <v>157</v>
      </c>
      <c r="F48" s="405" t="s">
        <v>157</v>
      </c>
      <c r="G48" s="405" t="s">
        <v>157</v>
      </c>
      <c r="H48" s="405" t="s">
        <v>157</v>
      </c>
      <c r="I48" s="403">
        <v>2</v>
      </c>
      <c r="J48" s="403">
        <v>16</v>
      </c>
      <c r="K48" s="405" t="s">
        <v>157</v>
      </c>
      <c r="L48" s="405" t="s">
        <v>157</v>
      </c>
      <c r="M48" s="405" t="s">
        <v>157</v>
      </c>
      <c r="N48" s="405" t="s">
        <v>157</v>
      </c>
      <c r="O48" s="403">
        <v>1</v>
      </c>
      <c r="P48" s="403">
        <v>1</v>
      </c>
      <c r="Q48" s="403">
        <v>1</v>
      </c>
      <c r="R48" s="403">
        <v>4</v>
      </c>
      <c r="S48" s="405" t="s">
        <v>157</v>
      </c>
      <c r="T48" s="407" t="s">
        <v>157</v>
      </c>
    </row>
    <row r="49" spans="1:20" s="400" customFormat="1" ht="12.6" customHeight="1" x14ac:dyDescent="0.15">
      <c r="A49" s="402">
        <v>1</v>
      </c>
      <c r="B49" s="403">
        <v>3</v>
      </c>
      <c r="C49" s="405" t="s">
        <v>157</v>
      </c>
      <c r="D49" s="405" t="s">
        <v>157</v>
      </c>
      <c r="E49" s="405" t="s">
        <v>157</v>
      </c>
      <c r="F49" s="405" t="s">
        <v>157</v>
      </c>
      <c r="G49" s="405" t="s">
        <v>157</v>
      </c>
      <c r="H49" s="405" t="s">
        <v>157</v>
      </c>
      <c r="I49" s="403">
        <v>2</v>
      </c>
      <c r="J49" s="403">
        <v>35</v>
      </c>
      <c r="K49" s="403" t="s">
        <v>157</v>
      </c>
      <c r="L49" s="403" t="s">
        <v>157</v>
      </c>
      <c r="M49" s="403">
        <v>6</v>
      </c>
      <c r="N49" s="403">
        <v>286</v>
      </c>
      <c r="O49" s="405" t="s">
        <v>157</v>
      </c>
      <c r="P49" s="405" t="s">
        <v>157</v>
      </c>
      <c r="Q49" s="405" t="s">
        <v>157</v>
      </c>
      <c r="R49" s="405" t="s">
        <v>157</v>
      </c>
      <c r="S49" s="403">
        <v>7</v>
      </c>
      <c r="T49" s="404">
        <v>135</v>
      </c>
    </row>
    <row r="50" spans="1:20" s="385" customFormat="1" ht="12.6" customHeight="1" x14ac:dyDescent="0.4">
      <c r="A50" s="386">
        <v>137</v>
      </c>
      <c r="B50" s="387">
        <v>2072</v>
      </c>
      <c r="C50" s="387">
        <v>27</v>
      </c>
      <c r="D50" s="387">
        <v>1808</v>
      </c>
      <c r="E50" s="387">
        <v>48</v>
      </c>
      <c r="F50" s="387">
        <v>2518</v>
      </c>
      <c r="G50" s="387">
        <v>154</v>
      </c>
      <c r="H50" s="387">
        <v>1345</v>
      </c>
      <c r="I50" s="387">
        <v>99</v>
      </c>
      <c r="J50" s="387">
        <v>735</v>
      </c>
      <c r="K50" s="387">
        <v>29</v>
      </c>
      <c r="L50" s="387">
        <v>198</v>
      </c>
      <c r="M50" s="387">
        <v>20</v>
      </c>
      <c r="N50" s="387">
        <v>765</v>
      </c>
      <c r="O50" s="387">
        <v>36</v>
      </c>
      <c r="P50" s="387">
        <v>1238</v>
      </c>
      <c r="Q50" s="387">
        <v>3</v>
      </c>
      <c r="R50" s="387">
        <v>375</v>
      </c>
      <c r="S50" s="387">
        <v>82</v>
      </c>
      <c r="T50" s="388">
        <v>3097</v>
      </c>
    </row>
    <row r="51" spans="1:20" s="385" customFormat="1" ht="12.6" customHeight="1" x14ac:dyDescent="0.15">
      <c r="A51" s="389">
        <v>12</v>
      </c>
      <c r="B51" s="390">
        <v>226</v>
      </c>
      <c r="C51" s="390">
        <v>6</v>
      </c>
      <c r="D51" s="390">
        <v>1228</v>
      </c>
      <c r="E51" s="390">
        <v>3</v>
      </c>
      <c r="F51" s="390">
        <v>17</v>
      </c>
      <c r="G51" s="390">
        <v>9</v>
      </c>
      <c r="H51" s="390">
        <v>76</v>
      </c>
      <c r="I51" s="390">
        <v>14</v>
      </c>
      <c r="J51" s="390">
        <v>152</v>
      </c>
      <c r="K51" s="390">
        <v>2</v>
      </c>
      <c r="L51" s="390">
        <v>6</v>
      </c>
      <c r="M51" s="390">
        <v>4</v>
      </c>
      <c r="N51" s="390">
        <v>102</v>
      </c>
      <c r="O51" s="390">
        <v>7</v>
      </c>
      <c r="P51" s="390">
        <v>882</v>
      </c>
      <c r="Q51" s="390">
        <v>1</v>
      </c>
      <c r="R51" s="390">
        <v>25</v>
      </c>
      <c r="S51" s="390">
        <v>11</v>
      </c>
      <c r="T51" s="391">
        <v>142</v>
      </c>
    </row>
    <row r="52" spans="1:20" s="385" customFormat="1" ht="12.6" customHeight="1" x14ac:dyDescent="0.15">
      <c r="A52" s="389">
        <v>34</v>
      </c>
      <c r="B52" s="390">
        <v>912</v>
      </c>
      <c r="C52" s="390">
        <v>6</v>
      </c>
      <c r="D52" s="390">
        <v>277</v>
      </c>
      <c r="E52" s="390">
        <v>12</v>
      </c>
      <c r="F52" s="390">
        <v>1986</v>
      </c>
      <c r="G52" s="390">
        <v>17</v>
      </c>
      <c r="H52" s="390">
        <v>105</v>
      </c>
      <c r="I52" s="390">
        <v>14</v>
      </c>
      <c r="J52" s="390">
        <v>101</v>
      </c>
      <c r="K52" s="390">
        <v>6</v>
      </c>
      <c r="L52" s="390">
        <v>60</v>
      </c>
      <c r="M52" s="390">
        <v>5</v>
      </c>
      <c r="N52" s="390">
        <v>192</v>
      </c>
      <c r="O52" s="390">
        <v>5</v>
      </c>
      <c r="P52" s="390">
        <v>46</v>
      </c>
      <c r="Q52" s="392" t="s">
        <v>157</v>
      </c>
      <c r="R52" s="392" t="s">
        <v>157</v>
      </c>
      <c r="S52" s="390">
        <v>17</v>
      </c>
      <c r="T52" s="391">
        <v>688</v>
      </c>
    </row>
    <row r="53" spans="1:20" s="385" customFormat="1" ht="12.6" customHeight="1" x14ac:dyDescent="0.15">
      <c r="A53" s="389">
        <v>38</v>
      </c>
      <c r="B53" s="390">
        <v>485</v>
      </c>
      <c r="C53" s="390">
        <v>6</v>
      </c>
      <c r="D53" s="390">
        <v>152</v>
      </c>
      <c r="E53" s="390">
        <v>17</v>
      </c>
      <c r="F53" s="390">
        <v>463</v>
      </c>
      <c r="G53" s="390">
        <v>72</v>
      </c>
      <c r="H53" s="390">
        <v>451</v>
      </c>
      <c r="I53" s="390">
        <v>37</v>
      </c>
      <c r="J53" s="390">
        <v>214</v>
      </c>
      <c r="K53" s="390">
        <v>8</v>
      </c>
      <c r="L53" s="390">
        <v>81</v>
      </c>
      <c r="M53" s="390">
        <v>4</v>
      </c>
      <c r="N53" s="390">
        <v>18</v>
      </c>
      <c r="O53" s="390">
        <v>7</v>
      </c>
      <c r="P53" s="390">
        <v>32</v>
      </c>
      <c r="Q53" s="392">
        <v>1</v>
      </c>
      <c r="R53" s="392">
        <v>4</v>
      </c>
      <c r="S53" s="390">
        <v>20</v>
      </c>
      <c r="T53" s="391">
        <v>1418</v>
      </c>
    </row>
    <row r="54" spans="1:20" s="385" customFormat="1" ht="12.6" customHeight="1" x14ac:dyDescent="0.15">
      <c r="A54" s="393">
        <v>53</v>
      </c>
      <c r="B54" s="394">
        <v>449</v>
      </c>
      <c r="C54" s="394">
        <v>9</v>
      </c>
      <c r="D54" s="394">
        <v>151</v>
      </c>
      <c r="E54" s="394">
        <v>16</v>
      </c>
      <c r="F54" s="394">
        <v>52</v>
      </c>
      <c r="G54" s="394">
        <v>56</v>
      </c>
      <c r="H54" s="394">
        <v>713</v>
      </c>
      <c r="I54" s="394">
        <v>34</v>
      </c>
      <c r="J54" s="394">
        <v>268</v>
      </c>
      <c r="K54" s="394">
        <v>13</v>
      </c>
      <c r="L54" s="394">
        <v>51</v>
      </c>
      <c r="M54" s="394">
        <v>7</v>
      </c>
      <c r="N54" s="394">
        <v>453</v>
      </c>
      <c r="O54" s="394">
        <v>17</v>
      </c>
      <c r="P54" s="394">
        <v>278</v>
      </c>
      <c r="Q54" s="394">
        <v>1</v>
      </c>
      <c r="R54" s="394">
        <v>346</v>
      </c>
      <c r="S54" s="394">
        <v>34</v>
      </c>
      <c r="T54" s="395">
        <v>849</v>
      </c>
    </row>
    <row r="55" spans="1:20" s="385" customFormat="1" ht="12.6" customHeight="1" x14ac:dyDescent="0.4">
      <c r="A55" s="386">
        <v>135</v>
      </c>
      <c r="B55" s="387">
        <v>3701</v>
      </c>
      <c r="C55" s="387">
        <v>31</v>
      </c>
      <c r="D55" s="387">
        <v>661</v>
      </c>
      <c r="E55" s="387">
        <v>63</v>
      </c>
      <c r="F55" s="387">
        <v>625</v>
      </c>
      <c r="G55" s="387">
        <v>199</v>
      </c>
      <c r="H55" s="387">
        <v>2262</v>
      </c>
      <c r="I55" s="387">
        <v>81</v>
      </c>
      <c r="J55" s="387">
        <v>1207</v>
      </c>
      <c r="K55" s="387">
        <v>36</v>
      </c>
      <c r="L55" s="387">
        <v>559</v>
      </c>
      <c r="M55" s="387">
        <v>22</v>
      </c>
      <c r="N55" s="387">
        <v>670</v>
      </c>
      <c r="O55" s="387">
        <v>28</v>
      </c>
      <c r="P55" s="387">
        <v>426</v>
      </c>
      <c r="Q55" s="387" t="s">
        <v>157</v>
      </c>
      <c r="R55" s="387" t="s">
        <v>157</v>
      </c>
      <c r="S55" s="387">
        <v>120</v>
      </c>
      <c r="T55" s="388">
        <v>2354</v>
      </c>
    </row>
    <row r="56" spans="1:20" s="385" customFormat="1" ht="12.6" customHeight="1" x14ac:dyDescent="0.15">
      <c r="A56" s="389">
        <v>84</v>
      </c>
      <c r="B56" s="390">
        <v>1202</v>
      </c>
      <c r="C56" s="390">
        <v>15</v>
      </c>
      <c r="D56" s="390">
        <v>85</v>
      </c>
      <c r="E56" s="390">
        <v>38</v>
      </c>
      <c r="F56" s="390">
        <v>396</v>
      </c>
      <c r="G56" s="390">
        <v>109</v>
      </c>
      <c r="H56" s="390">
        <v>933</v>
      </c>
      <c r="I56" s="390">
        <v>49</v>
      </c>
      <c r="J56" s="390">
        <v>778</v>
      </c>
      <c r="K56" s="390">
        <v>8</v>
      </c>
      <c r="L56" s="390">
        <v>42</v>
      </c>
      <c r="M56" s="390">
        <v>7</v>
      </c>
      <c r="N56" s="390">
        <v>252</v>
      </c>
      <c r="O56" s="390">
        <v>18</v>
      </c>
      <c r="P56" s="390">
        <v>230</v>
      </c>
      <c r="Q56" s="392" t="s">
        <v>157</v>
      </c>
      <c r="R56" s="392" t="s">
        <v>157</v>
      </c>
      <c r="S56" s="390">
        <v>70</v>
      </c>
      <c r="T56" s="391">
        <v>1540</v>
      </c>
    </row>
    <row r="57" spans="1:20" s="385" customFormat="1" ht="12.6" customHeight="1" x14ac:dyDescent="0.15">
      <c r="A57" s="389">
        <v>3</v>
      </c>
      <c r="B57" s="390">
        <v>21</v>
      </c>
      <c r="C57" s="392" t="s">
        <v>157</v>
      </c>
      <c r="D57" s="392" t="s">
        <v>157</v>
      </c>
      <c r="E57" s="390">
        <v>1</v>
      </c>
      <c r="F57" s="390">
        <v>2</v>
      </c>
      <c r="G57" s="390">
        <v>2</v>
      </c>
      <c r="H57" s="390">
        <v>16</v>
      </c>
      <c r="I57" s="390">
        <v>1</v>
      </c>
      <c r="J57" s="390">
        <v>6</v>
      </c>
      <c r="K57" s="392" t="s">
        <v>157</v>
      </c>
      <c r="L57" s="392" t="s">
        <v>157</v>
      </c>
      <c r="M57" s="390">
        <v>5</v>
      </c>
      <c r="N57" s="390">
        <v>194</v>
      </c>
      <c r="O57" s="390">
        <v>1</v>
      </c>
      <c r="P57" s="390">
        <v>7</v>
      </c>
      <c r="Q57" s="392" t="s">
        <v>157</v>
      </c>
      <c r="R57" s="392" t="s">
        <v>157</v>
      </c>
      <c r="S57" s="390">
        <v>2</v>
      </c>
      <c r="T57" s="391">
        <v>17</v>
      </c>
    </row>
    <row r="58" spans="1:20" s="385" customFormat="1" ht="12.6" customHeight="1" x14ac:dyDescent="0.15">
      <c r="A58" s="389">
        <v>6</v>
      </c>
      <c r="B58" s="390">
        <v>94</v>
      </c>
      <c r="C58" s="390">
        <v>2</v>
      </c>
      <c r="D58" s="390">
        <v>69</v>
      </c>
      <c r="E58" s="390">
        <v>4</v>
      </c>
      <c r="F58" s="390">
        <v>60</v>
      </c>
      <c r="G58" s="390">
        <v>13</v>
      </c>
      <c r="H58" s="390">
        <v>306</v>
      </c>
      <c r="I58" s="390">
        <v>3</v>
      </c>
      <c r="J58" s="390">
        <v>24</v>
      </c>
      <c r="K58" s="390">
        <v>1</v>
      </c>
      <c r="L58" s="390">
        <v>11</v>
      </c>
      <c r="M58" s="390">
        <v>2</v>
      </c>
      <c r="N58" s="390">
        <v>109</v>
      </c>
      <c r="O58" s="392">
        <v>1</v>
      </c>
      <c r="P58" s="392">
        <v>8</v>
      </c>
      <c r="Q58" s="392" t="s">
        <v>157</v>
      </c>
      <c r="R58" s="392" t="s">
        <v>157</v>
      </c>
      <c r="S58" s="390">
        <v>7</v>
      </c>
      <c r="T58" s="391">
        <v>180</v>
      </c>
    </row>
    <row r="59" spans="1:20" s="385" customFormat="1" ht="12.6" customHeight="1" x14ac:dyDescent="0.15">
      <c r="A59" s="393">
        <v>42</v>
      </c>
      <c r="B59" s="394">
        <v>2384</v>
      </c>
      <c r="C59" s="394">
        <v>14</v>
      </c>
      <c r="D59" s="394">
        <v>507</v>
      </c>
      <c r="E59" s="394">
        <v>20</v>
      </c>
      <c r="F59" s="394">
        <v>167</v>
      </c>
      <c r="G59" s="394">
        <v>75</v>
      </c>
      <c r="H59" s="394">
        <v>1007</v>
      </c>
      <c r="I59" s="394">
        <v>28</v>
      </c>
      <c r="J59" s="394">
        <v>399</v>
      </c>
      <c r="K59" s="394">
        <v>27</v>
      </c>
      <c r="L59" s="394">
        <v>506</v>
      </c>
      <c r="M59" s="394">
        <v>8</v>
      </c>
      <c r="N59" s="394">
        <v>115</v>
      </c>
      <c r="O59" s="394">
        <v>8</v>
      </c>
      <c r="P59" s="394">
        <v>181</v>
      </c>
      <c r="Q59" s="396" t="s">
        <v>157</v>
      </c>
      <c r="R59" s="396" t="s">
        <v>157</v>
      </c>
      <c r="S59" s="394">
        <v>41</v>
      </c>
      <c r="T59" s="395">
        <v>617</v>
      </c>
    </row>
    <row r="60" spans="1:20" s="385" customFormat="1" ht="12.6" customHeight="1" x14ac:dyDescent="0.4">
      <c r="A60" s="386">
        <v>73</v>
      </c>
      <c r="B60" s="387">
        <v>2758</v>
      </c>
      <c r="C60" s="387">
        <v>5</v>
      </c>
      <c r="D60" s="387">
        <v>683</v>
      </c>
      <c r="E60" s="387">
        <v>45</v>
      </c>
      <c r="F60" s="387">
        <v>569</v>
      </c>
      <c r="G60" s="387">
        <v>65</v>
      </c>
      <c r="H60" s="387">
        <v>1403</v>
      </c>
      <c r="I60" s="387">
        <v>72</v>
      </c>
      <c r="J60" s="387">
        <v>870</v>
      </c>
      <c r="K60" s="387">
        <v>11</v>
      </c>
      <c r="L60" s="387">
        <v>24</v>
      </c>
      <c r="M60" s="387">
        <v>25</v>
      </c>
      <c r="N60" s="387">
        <v>2603</v>
      </c>
      <c r="O60" s="387">
        <v>21</v>
      </c>
      <c r="P60" s="387">
        <v>1402</v>
      </c>
      <c r="Q60" s="387">
        <v>1</v>
      </c>
      <c r="R60" s="387">
        <v>16</v>
      </c>
      <c r="S60" s="387">
        <v>53</v>
      </c>
      <c r="T60" s="388">
        <v>566</v>
      </c>
    </row>
    <row r="61" spans="1:20" s="385" customFormat="1" ht="12.6" customHeight="1" x14ac:dyDescent="0.15">
      <c r="A61" s="389">
        <v>26</v>
      </c>
      <c r="B61" s="390">
        <v>303</v>
      </c>
      <c r="C61" s="390">
        <v>2</v>
      </c>
      <c r="D61" s="390">
        <v>130</v>
      </c>
      <c r="E61" s="390">
        <v>24</v>
      </c>
      <c r="F61" s="390">
        <v>82</v>
      </c>
      <c r="G61" s="390">
        <v>23</v>
      </c>
      <c r="H61" s="390">
        <v>96</v>
      </c>
      <c r="I61" s="390">
        <v>15</v>
      </c>
      <c r="J61" s="390">
        <v>120</v>
      </c>
      <c r="K61" s="390">
        <v>3</v>
      </c>
      <c r="L61" s="390">
        <v>5</v>
      </c>
      <c r="M61" s="390">
        <v>8</v>
      </c>
      <c r="N61" s="390">
        <v>333</v>
      </c>
      <c r="O61" s="390">
        <v>5</v>
      </c>
      <c r="P61" s="390">
        <v>113</v>
      </c>
      <c r="Q61" s="392" t="s">
        <v>157</v>
      </c>
      <c r="R61" s="392" t="s">
        <v>157</v>
      </c>
      <c r="S61" s="390">
        <v>30</v>
      </c>
      <c r="T61" s="391">
        <v>269</v>
      </c>
    </row>
    <row r="62" spans="1:20" s="385" customFormat="1" ht="12.6" customHeight="1" x14ac:dyDescent="0.15">
      <c r="A62" s="393">
        <v>47</v>
      </c>
      <c r="B62" s="394">
        <v>2455</v>
      </c>
      <c r="C62" s="394">
        <v>3</v>
      </c>
      <c r="D62" s="394">
        <v>553</v>
      </c>
      <c r="E62" s="394">
        <v>21</v>
      </c>
      <c r="F62" s="394">
        <v>487</v>
      </c>
      <c r="G62" s="394">
        <v>42</v>
      </c>
      <c r="H62" s="394">
        <v>1307</v>
      </c>
      <c r="I62" s="394">
        <v>57</v>
      </c>
      <c r="J62" s="394">
        <v>750</v>
      </c>
      <c r="K62" s="394">
        <v>8</v>
      </c>
      <c r="L62" s="394">
        <v>19</v>
      </c>
      <c r="M62" s="394">
        <v>17</v>
      </c>
      <c r="N62" s="394">
        <v>2270</v>
      </c>
      <c r="O62" s="394">
        <v>16</v>
      </c>
      <c r="P62" s="394">
        <v>1289</v>
      </c>
      <c r="Q62" s="394">
        <v>1</v>
      </c>
      <c r="R62" s="394">
        <v>16</v>
      </c>
      <c r="S62" s="394">
        <v>23</v>
      </c>
      <c r="T62" s="395">
        <v>297</v>
      </c>
    </row>
    <row r="63" spans="1:20" s="385" customFormat="1" ht="12.6" customHeight="1" x14ac:dyDescent="0.4">
      <c r="A63" s="386">
        <v>205</v>
      </c>
      <c r="B63" s="387">
        <v>6281</v>
      </c>
      <c r="C63" s="387">
        <v>12</v>
      </c>
      <c r="D63" s="387">
        <v>122</v>
      </c>
      <c r="E63" s="387">
        <v>81</v>
      </c>
      <c r="F63" s="387">
        <v>1062</v>
      </c>
      <c r="G63" s="387">
        <v>184</v>
      </c>
      <c r="H63" s="387">
        <v>3080</v>
      </c>
      <c r="I63" s="387">
        <v>112</v>
      </c>
      <c r="J63" s="387">
        <v>1891</v>
      </c>
      <c r="K63" s="387">
        <v>33</v>
      </c>
      <c r="L63" s="387">
        <v>252</v>
      </c>
      <c r="M63" s="387">
        <v>16</v>
      </c>
      <c r="N63" s="387">
        <v>145</v>
      </c>
      <c r="O63" s="387">
        <v>49</v>
      </c>
      <c r="P63" s="387">
        <v>1267</v>
      </c>
      <c r="Q63" s="387">
        <v>1</v>
      </c>
      <c r="R63" s="387">
        <v>10</v>
      </c>
      <c r="S63" s="387">
        <v>119</v>
      </c>
      <c r="T63" s="388">
        <v>4311</v>
      </c>
    </row>
    <row r="64" spans="1:20" s="385" customFormat="1" ht="12.6" customHeight="1" x14ac:dyDescent="0.15">
      <c r="A64" s="389">
        <v>48</v>
      </c>
      <c r="B64" s="390">
        <v>584</v>
      </c>
      <c r="C64" s="390">
        <v>3</v>
      </c>
      <c r="D64" s="390">
        <v>16</v>
      </c>
      <c r="E64" s="390">
        <v>25</v>
      </c>
      <c r="F64" s="390">
        <v>290</v>
      </c>
      <c r="G64" s="390">
        <v>70</v>
      </c>
      <c r="H64" s="390">
        <v>394</v>
      </c>
      <c r="I64" s="390">
        <v>22</v>
      </c>
      <c r="J64" s="390">
        <v>376</v>
      </c>
      <c r="K64" s="390">
        <v>5</v>
      </c>
      <c r="L64" s="390">
        <v>15</v>
      </c>
      <c r="M64" s="390">
        <v>3</v>
      </c>
      <c r="N64" s="390">
        <v>31</v>
      </c>
      <c r="O64" s="390">
        <v>16</v>
      </c>
      <c r="P64" s="390">
        <v>115</v>
      </c>
      <c r="Q64" s="392" t="s">
        <v>157</v>
      </c>
      <c r="R64" s="392" t="s">
        <v>157</v>
      </c>
      <c r="S64" s="390">
        <v>38</v>
      </c>
      <c r="T64" s="391">
        <v>799</v>
      </c>
    </row>
    <row r="65" spans="1:20" s="385" customFormat="1" ht="12.6" customHeight="1" x14ac:dyDescent="0.15">
      <c r="A65" s="389">
        <v>45</v>
      </c>
      <c r="B65" s="390">
        <v>4049</v>
      </c>
      <c r="C65" s="390">
        <v>2</v>
      </c>
      <c r="D65" s="390">
        <v>27</v>
      </c>
      <c r="E65" s="390">
        <v>14</v>
      </c>
      <c r="F65" s="390">
        <v>404</v>
      </c>
      <c r="G65" s="390">
        <v>40</v>
      </c>
      <c r="H65" s="390">
        <v>2010</v>
      </c>
      <c r="I65" s="390">
        <v>13</v>
      </c>
      <c r="J65" s="390">
        <v>66</v>
      </c>
      <c r="K65" s="390">
        <v>9</v>
      </c>
      <c r="L65" s="390">
        <v>91</v>
      </c>
      <c r="M65" s="390">
        <v>3</v>
      </c>
      <c r="N65" s="390">
        <v>9</v>
      </c>
      <c r="O65" s="390">
        <v>4</v>
      </c>
      <c r="P65" s="390">
        <v>5</v>
      </c>
      <c r="Q65" s="390">
        <v>1</v>
      </c>
      <c r="R65" s="390">
        <v>10</v>
      </c>
      <c r="S65" s="390">
        <v>22</v>
      </c>
      <c r="T65" s="391">
        <v>453</v>
      </c>
    </row>
    <row r="66" spans="1:20" s="385" customFormat="1" ht="12.6" customHeight="1" x14ac:dyDescent="0.15">
      <c r="A66" s="389">
        <v>50</v>
      </c>
      <c r="B66" s="390">
        <v>405</v>
      </c>
      <c r="C66" s="390">
        <v>5</v>
      </c>
      <c r="D66" s="390">
        <v>48</v>
      </c>
      <c r="E66" s="390">
        <v>28</v>
      </c>
      <c r="F66" s="390">
        <v>269</v>
      </c>
      <c r="G66" s="390">
        <v>40</v>
      </c>
      <c r="H66" s="390">
        <v>378</v>
      </c>
      <c r="I66" s="390">
        <v>28</v>
      </c>
      <c r="J66" s="390">
        <v>764</v>
      </c>
      <c r="K66" s="390">
        <v>9</v>
      </c>
      <c r="L66" s="390">
        <v>59</v>
      </c>
      <c r="M66" s="390">
        <v>6</v>
      </c>
      <c r="N66" s="390">
        <v>52</v>
      </c>
      <c r="O66" s="390">
        <v>17</v>
      </c>
      <c r="P66" s="390">
        <v>1036</v>
      </c>
      <c r="Q66" s="392" t="s">
        <v>157</v>
      </c>
      <c r="R66" s="392" t="s">
        <v>157</v>
      </c>
      <c r="S66" s="390">
        <v>43</v>
      </c>
      <c r="T66" s="391">
        <v>2474</v>
      </c>
    </row>
    <row r="67" spans="1:20" s="385" customFormat="1" ht="12.6" customHeight="1" x14ac:dyDescent="0.15">
      <c r="A67" s="393">
        <v>62</v>
      </c>
      <c r="B67" s="394">
        <v>1243</v>
      </c>
      <c r="C67" s="394">
        <v>2</v>
      </c>
      <c r="D67" s="394">
        <v>31</v>
      </c>
      <c r="E67" s="394">
        <v>14</v>
      </c>
      <c r="F67" s="394">
        <v>99</v>
      </c>
      <c r="G67" s="394">
        <v>34</v>
      </c>
      <c r="H67" s="394">
        <v>298</v>
      </c>
      <c r="I67" s="394">
        <v>49</v>
      </c>
      <c r="J67" s="394">
        <v>685</v>
      </c>
      <c r="K67" s="394">
        <v>10</v>
      </c>
      <c r="L67" s="394">
        <v>87</v>
      </c>
      <c r="M67" s="394">
        <v>4</v>
      </c>
      <c r="N67" s="394">
        <v>53</v>
      </c>
      <c r="O67" s="394">
        <v>12</v>
      </c>
      <c r="P67" s="394">
        <v>111</v>
      </c>
      <c r="Q67" s="396" t="s">
        <v>157</v>
      </c>
      <c r="R67" s="396" t="s">
        <v>157</v>
      </c>
      <c r="S67" s="394">
        <v>16</v>
      </c>
      <c r="T67" s="395">
        <v>585</v>
      </c>
    </row>
    <row r="68" spans="1:20" s="385" customFormat="1" ht="12.6" customHeight="1" x14ac:dyDescent="0.4">
      <c r="A68" s="386">
        <v>28</v>
      </c>
      <c r="B68" s="387">
        <v>495</v>
      </c>
      <c r="C68" s="387">
        <v>19</v>
      </c>
      <c r="D68" s="387">
        <v>469</v>
      </c>
      <c r="E68" s="387">
        <v>11</v>
      </c>
      <c r="F68" s="387">
        <v>466</v>
      </c>
      <c r="G68" s="387">
        <v>33</v>
      </c>
      <c r="H68" s="387">
        <v>1357</v>
      </c>
      <c r="I68" s="387">
        <v>34</v>
      </c>
      <c r="J68" s="387">
        <v>504</v>
      </c>
      <c r="K68" s="387">
        <v>6</v>
      </c>
      <c r="L68" s="387">
        <v>142</v>
      </c>
      <c r="M68" s="387">
        <v>10</v>
      </c>
      <c r="N68" s="387">
        <v>1224</v>
      </c>
      <c r="O68" s="387">
        <v>10</v>
      </c>
      <c r="P68" s="387">
        <v>87</v>
      </c>
      <c r="Q68" s="387">
        <v>1</v>
      </c>
      <c r="R68" s="387">
        <v>8</v>
      </c>
      <c r="S68" s="387">
        <v>31</v>
      </c>
      <c r="T68" s="388">
        <v>2535</v>
      </c>
    </row>
    <row r="69" spans="1:20" s="385" customFormat="1" ht="12.6" customHeight="1" x14ac:dyDescent="0.15">
      <c r="A69" s="389">
        <v>14</v>
      </c>
      <c r="B69" s="390">
        <v>203</v>
      </c>
      <c r="C69" s="390">
        <v>4</v>
      </c>
      <c r="D69" s="390">
        <v>109</v>
      </c>
      <c r="E69" s="390">
        <v>3</v>
      </c>
      <c r="F69" s="390">
        <v>46</v>
      </c>
      <c r="G69" s="390">
        <v>21</v>
      </c>
      <c r="H69" s="390">
        <v>671</v>
      </c>
      <c r="I69" s="390">
        <v>24</v>
      </c>
      <c r="J69" s="390">
        <v>307</v>
      </c>
      <c r="K69" s="390">
        <v>4</v>
      </c>
      <c r="L69" s="390">
        <v>110</v>
      </c>
      <c r="M69" s="390">
        <v>1</v>
      </c>
      <c r="N69" s="390">
        <v>3</v>
      </c>
      <c r="O69" s="390">
        <v>7</v>
      </c>
      <c r="P69" s="390">
        <v>76</v>
      </c>
      <c r="Q69" s="390">
        <v>1</v>
      </c>
      <c r="R69" s="390">
        <v>8</v>
      </c>
      <c r="S69" s="390">
        <v>15</v>
      </c>
      <c r="T69" s="391">
        <v>2251</v>
      </c>
    </row>
    <row r="70" spans="1:20" s="385" customFormat="1" ht="12.6" customHeight="1" x14ac:dyDescent="0.15">
      <c r="A70" s="393">
        <v>14</v>
      </c>
      <c r="B70" s="394">
        <v>292</v>
      </c>
      <c r="C70" s="394">
        <v>15</v>
      </c>
      <c r="D70" s="394">
        <v>360</v>
      </c>
      <c r="E70" s="394">
        <v>8</v>
      </c>
      <c r="F70" s="394">
        <v>420</v>
      </c>
      <c r="G70" s="394">
        <v>12</v>
      </c>
      <c r="H70" s="394">
        <v>686</v>
      </c>
      <c r="I70" s="394">
        <v>10</v>
      </c>
      <c r="J70" s="394">
        <v>197</v>
      </c>
      <c r="K70" s="394">
        <v>2</v>
      </c>
      <c r="L70" s="394">
        <v>32</v>
      </c>
      <c r="M70" s="394">
        <v>9</v>
      </c>
      <c r="N70" s="394">
        <v>1221</v>
      </c>
      <c r="O70" s="394">
        <v>3</v>
      </c>
      <c r="P70" s="394">
        <v>11</v>
      </c>
      <c r="Q70" s="396" t="s">
        <v>157</v>
      </c>
      <c r="R70" s="396" t="s">
        <v>157</v>
      </c>
      <c r="S70" s="394">
        <v>16</v>
      </c>
      <c r="T70" s="395">
        <v>284</v>
      </c>
    </row>
    <row r="71" spans="1:20" s="385" customFormat="1" ht="12.6" customHeight="1" x14ac:dyDescent="0.4">
      <c r="A71" s="386">
        <v>448</v>
      </c>
      <c r="B71" s="387">
        <v>5709</v>
      </c>
      <c r="C71" s="387">
        <v>60</v>
      </c>
      <c r="D71" s="387">
        <v>595</v>
      </c>
      <c r="E71" s="387">
        <v>121</v>
      </c>
      <c r="F71" s="387">
        <v>2520</v>
      </c>
      <c r="G71" s="387">
        <v>252</v>
      </c>
      <c r="H71" s="387">
        <v>2095</v>
      </c>
      <c r="I71" s="387">
        <v>255</v>
      </c>
      <c r="J71" s="387">
        <v>2247</v>
      </c>
      <c r="K71" s="387">
        <v>51</v>
      </c>
      <c r="L71" s="387">
        <v>613</v>
      </c>
      <c r="M71" s="387">
        <v>31</v>
      </c>
      <c r="N71" s="387">
        <v>1120</v>
      </c>
      <c r="O71" s="387">
        <v>58</v>
      </c>
      <c r="P71" s="387">
        <v>263</v>
      </c>
      <c r="Q71" s="387">
        <v>2</v>
      </c>
      <c r="R71" s="387">
        <v>18</v>
      </c>
      <c r="S71" s="387">
        <v>122</v>
      </c>
      <c r="T71" s="388">
        <v>3858</v>
      </c>
    </row>
    <row r="72" spans="1:20" s="385" customFormat="1" ht="12.6" customHeight="1" x14ac:dyDescent="0.15">
      <c r="A72" s="389">
        <v>224</v>
      </c>
      <c r="B72" s="390">
        <v>2941</v>
      </c>
      <c r="C72" s="390">
        <v>44</v>
      </c>
      <c r="D72" s="390">
        <v>255</v>
      </c>
      <c r="E72" s="390">
        <v>62</v>
      </c>
      <c r="F72" s="390">
        <v>270</v>
      </c>
      <c r="G72" s="390">
        <v>102</v>
      </c>
      <c r="H72" s="390">
        <v>1015</v>
      </c>
      <c r="I72" s="390">
        <v>150</v>
      </c>
      <c r="J72" s="390">
        <v>1365</v>
      </c>
      <c r="K72" s="390">
        <v>25</v>
      </c>
      <c r="L72" s="390">
        <v>260</v>
      </c>
      <c r="M72" s="390">
        <v>13</v>
      </c>
      <c r="N72" s="390">
        <v>205</v>
      </c>
      <c r="O72" s="390">
        <v>22</v>
      </c>
      <c r="P72" s="390">
        <v>96</v>
      </c>
      <c r="Q72" s="390">
        <v>1</v>
      </c>
      <c r="R72" s="390">
        <v>13</v>
      </c>
      <c r="S72" s="390">
        <v>45</v>
      </c>
      <c r="T72" s="391">
        <v>2337</v>
      </c>
    </row>
    <row r="73" spans="1:20" s="385" customFormat="1" ht="12.6" customHeight="1" x14ac:dyDescent="0.15">
      <c r="A73" s="389">
        <v>170</v>
      </c>
      <c r="B73" s="390">
        <v>2052</v>
      </c>
      <c r="C73" s="390">
        <v>11</v>
      </c>
      <c r="D73" s="390">
        <v>263</v>
      </c>
      <c r="E73" s="390">
        <v>39</v>
      </c>
      <c r="F73" s="390">
        <v>2104</v>
      </c>
      <c r="G73" s="390">
        <v>89</v>
      </c>
      <c r="H73" s="390">
        <v>585</v>
      </c>
      <c r="I73" s="390">
        <v>80</v>
      </c>
      <c r="J73" s="390">
        <v>517</v>
      </c>
      <c r="K73" s="390">
        <v>17</v>
      </c>
      <c r="L73" s="390">
        <v>312</v>
      </c>
      <c r="M73" s="390">
        <v>14</v>
      </c>
      <c r="N73" s="390">
        <v>505</v>
      </c>
      <c r="O73" s="390">
        <v>25</v>
      </c>
      <c r="P73" s="390">
        <v>129</v>
      </c>
      <c r="Q73" s="390">
        <v>1</v>
      </c>
      <c r="R73" s="390">
        <v>5</v>
      </c>
      <c r="S73" s="390">
        <v>36</v>
      </c>
      <c r="T73" s="391">
        <v>307</v>
      </c>
    </row>
    <row r="74" spans="1:20" s="385" customFormat="1" ht="12.6" customHeight="1" x14ac:dyDescent="0.15">
      <c r="A74" s="393">
        <v>54</v>
      </c>
      <c r="B74" s="394">
        <v>716</v>
      </c>
      <c r="C74" s="394">
        <v>5</v>
      </c>
      <c r="D74" s="394">
        <v>77</v>
      </c>
      <c r="E74" s="394">
        <v>20</v>
      </c>
      <c r="F74" s="394">
        <v>146</v>
      </c>
      <c r="G74" s="394">
        <v>61</v>
      </c>
      <c r="H74" s="394">
        <v>495</v>
      </c>
      <c r="I74" s="394">
        <v>25</v>
      </c>
      <c r="J74" s="394">
        <v>365</v>
      </c>
      <c r="K74" s="394">
        <v>9</v>
      </c>
      <c r="L74" s="394">
        <v>41</v>
      </c>
      <c r="M74" s="394">
        <v>4</v>
      </c>
      <c r="N74" s="394">
        <v>410</v>
      </c>
      <c r="O74" s="394">
        <v>11</v>
      </c>
      <c r="P74" s="394">
        <v>38</v>
      </c>
      <c r="Q74" s="396" t="s">
        <v>157</v>
      </c>
      <c r="R74" s="396" t="s">
        <v>157</v>
      </c>
      <c r="S74" s="394">
        <v>41</v>
      </c>
      <c r="T74" s="395">
        <v>1214</v>
      </c>
    </row>
    <row r="75" spans="1:20" s="385" customFormat="1" ht="12.6" customHeight="1" x14ac:dyDescent="0.4">
      <c r="A75" s="386">
        <v>133</v>
      </c>
      <c r="B75" s="387">
        <v>1565</v>
      </c>
      <c r="C75" s="387">
        <v>7</v>
      </c>
      <c r="D75" s="387">
        <v>22</v>
      </c>
      <c r="E75" s="387">
        <v>99</v>
      </c>
      <c r="F75" s="387">
        <v>936</v>
      </c>
      <c r="G75" s="387">
        <v>98</v>
      </c>
      <c r="H75" s="387">
        <v>1031</v>
      </c>
      <c r="I75" s="387">
        <v>145</v>
      </c>
      <c r="J75" s="387">
        <v>1828</v>
      </c>
      <c r="K75" s="387">
        <v>29</v>
      </c>
      <c r="L75" s="387">
        <v>208</v>
      </c>
      <c r="M75" s="387">
        <v>33</v>
      </c>
      <c r="N75" s="387">
        <v>2289</v>
      </c>
      <c r="O75" s="387">
        <v>22</v>
      </c>
      <c r="P75" s="387">
        <v>564</v>
      </c>
      <c r="Q75" s="387">
        <v>1</v>
      </c>
      <c r="R75" s="387">
        <v>1</v>
      </c>
      <c r="S75" s="387">
        <v>81</v>
      </c>
      <c r="T75" s="388">
        <v>1938</v>
      </c>
    </row>
    <row r="76" spans="1:20" s="385" customFormat="1" ht="12.6" customHeight="1" x14ac:dyDescent="0.15">
      <c r="A76" s="389">
        <v>9</v>
      </c>
      <c r="B76" s="390">
        <v>52</v>
      </c>
      <c r="C76" s="390">
        <v>1</v>
      </c>
      <c r="D76" s="390">
        <v>1</v>
      </c>
      <c r="E76" s="390">
        <v>9</v>
      </c>
      <c r="F76" s="390">
        <v>29</v>
      </c>
      <c r="G76" s="390">
        <v>9</v>
      </c>
      <c r="H76" s="390">
        <v>282</v>
      </c>
      <c r="I76" s="390">
        <v>9</v>
      </c>
      <c r="J76" s="390">
        <v>195</v>
      </c>
      <c r="K76" s="390">
        <v>3</v>
      </c>
      <c r="L76" s="390">
        <v>14</v>
      </c>
      <c r="M76" s="390">
        <v>7</v>
      </c>
      <c r="N76" s="390">
        <v>773</v>
      </c>
      <c r="O76" s="390">
        <v>4</v>
      </c>
      <c r="P76" s="390">
        <v>214</v>
      </c>
      <c r="Q76" s="392" t="s">
        <v>157</v>
      </c>
      <c r="R76" s="392" t="s">
        <v>157</v>
      </c>
      <c r="S76" s="390">
        <v>6</v>
      </c>
      <c r="T76" s="391">
        <v>108</v>
      </c>
    </row>
    <row r="77" spans="1:20" s="385" customFormat="1" ht="12.6" customHeight="1" x14ac:dyDescent="0.15">
      <c r="A77" s="389">
        <v>83</v>
      </c>
      <c r="B77" s="390">
        <v>1179</v>
      </c>
      <c r="C77" s="390">
        <v>3</v>
      </c>
      <c r="D77" s="390">
        <v>12</v>
      </c>
      <c r="E77" s="390">
        <v>56</v>
      </c>
      <c r="F77" s="390">
        <v>177</v>
      </c>
      <c r="G77" s="390">
        <v>52</v>
      </c>
      <c r="H77" s="390">
        <v>343</v>
      </c>
      <c r="I77" s="390">
        <v>110</v>
      </c>
      <c r="J77" s="390">
        <v>1194</v>
      </c>
      <c r="K77" s="390">
        <v>16</v>
      </c>
      <c r="L77" s="390">
        <v>154</v>
      </c>
      <c r="M77" s="390">
        <v>17</v>
      </c>
      <c r="N77" s="390">
        <v>755</v>
      </c>
      <c r="O77" s="390">
        <v>12</v>
      </c>
      <c r="P77" s="390">
        <v>326</v>
      </c>
      <c r="Q77" s="390">
        <v>1</v>
      </c>
      <c r="R77" s="390">
        <v>1</v>
      </c>
      <c r="S77" s="390">
        <v>47</v>
      </c>
      <c r="T77" s="391">
        <v>1024</v>
      </c>
    </row>
    <row r="78" spans="1:20" s="385" customFormat="1" ht="12.6" customHeight="1" thickBot="1" x14ac:dyDescent="0.2">
      <c r="A78" s="408">
        <v>41</v>
      </c>
      <c r="B78" s="409">
        <v>334</v>
      </c>
      <c r="C78" s="409">
        <v>3</v>
      </c>
      <c r="D78" s="409">
        <v>9</v>
      </c>
      <c r="E78" s="409">
        <v>34</v>
      </c>
      <c r="F78" s="409">
        <v>730</v>
      </c>
      <c r="G78" s="409">
        <v>37</v>
      </c>
      <c r="H78" s="409">
        <v>406</v>
      </c>
      <c r="I78" s="409">
        <v>26</v>
      </c>
      <c r="J78" s="409">
        <v>439</v>
      </c>
      <c r="K78" s="409">
        <v>10</v>
      </c>
      <c r="L78" s="409">
        <v>40</v>
      </c>
      <c r="M78" s="409">
        <v>9</v>
      </c>
      <c r="N78" s="409">
        <v>761</v>
      </c>
      <c r="O78" s="409">
        <v>6</v>
      </c>
      <c r="P78" s="409">
        <v>24</v>
      </c>
      <c r="Q78" s="410" t="s">
        <v>157</v>
      </c>
      <c r="R78" s="410" t="s">
        <v>157</v>
      </c>
      <c r="S78" s="409">
        <v>28</v>
      </c>
      <c r="T78" s="411">
        <v>806</v>
      </c>
    </row>
    <row r="79" spans="1:20" x14ac:dyDescent="0.15">
      <c r="A79" s="311"/>
      <c r="B79" s="311"/>
      <c r="C79" s="311"/>
      <c r="D79" s="311"/>
      <c r="E79" s="311"/>
      <c r="F79" s="311"/>
      <c r="G79" s="311"/>
      <c r="H79" s="311"/>
      <c r="I79" s="311"/>
      <c r="J79" s="311"/>
      <c r="K79" s="311"/>
      <c r="L79" s="311"/>
      <c r="M79" s="311"/>
      <c r="N79" s="311"/>
      <c r="O79" s="311"/>
      <c r="P79" s="311"/>
      <c r="Q79" s="311"/>
      <c r="R79" s="311"/>
      <c r="S79" s="311"/>
      <c r="T79" s="311"/>
    </row>
    <row r="80" spans="1:20" x14ac:dyDescent="0.15">
      <c r="A80" s="311"/>
      <c r="B80" s="311"/>
      <c r="C80" s="311"/>
      <c r="D80" s="311"/>
      <c r="E80" s="311"/>
      <c r="F80" s="311"/>
      <c r="G80" s="311"/>
      <c r="H80" s="311"/>
      <c r="I80" s="311"/>
      <c r="J80" s="311"/>
      <c r="K80" s="311"/>
      <c r="L80" s="311"/>
      <c r="M80" s="311"/>
      <c r="N80" s="311"/>
      <c r="O80" s="311"/>
      <c r="P80" s="311"/>
      <c r="Q80" s="311"/>
      <c r="R80" s="311"/>
      <c r="S80" s="311"/>
      <c r="T80" s="311"/>
    </row>
    <row r="81" spans="1:20" x14ac:dyDescent="0.15">
      <c r="A81" s="311"/>
      <c r="B81" s="311"/>
      <c r="C81" s="311"/>
      <c r="D81" s="311"/>
      <c r="E81" s="311"/>
      <c r="F81" s="311"/>
      <c r="G81" s="311"/>
      <c r="H81" s="311"/>
      <c r="I81" s="311"/>
      <c r="J81" s="311"/>
      <c r="K81" s="311"/>
      <c r="L81" s="311"/>
      <c r="M81" s="311"/>
      <c r="N81" s="311"/>
      <c r="O81" s="311"/>
      <c r="P81" s="311"/>
      <c r="Q81" s="311"/>
      <c r="R81" s="311"/>
      <c r="S81" s="311"/>
      <c r="T81" s="311"/>
    </row>
  </sheetData>
  <mergeCells count="10">
    <mergeCell ref="M4:N5"/>
    <mergeCell ref="O4:P5"/>
    <mergeCell ref="Q4:R5"/>
    <mergeCell ref="S4:T5"/>
    <mergeCell ref="A4:B5"/>
    <mergeCell ref="C4:D5"/>
    <mergeCell ref="E4:F5"/>
    <mergeCell ref="G4:H5"/>
    <mergeCell ref="I4:J5"/>
    <mergeCell ref="K4:L5"/>
  </mergeCells>
  <phoneticPr fontId="23"/>
  <pageMargins left="0.59055118110236227" right="0.19685039370078741" top="0.6692913385826772" bottom="0.98425196850393704" header="0.31496062992125984"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AH82"/>
  <sheetViews>
    <sheetView showGridLines="0" zoomScaleNormal="100" zoomScaleSheetLayoutView="100" workbookViewId="0">
      <selection activeCell="U7" sqref="U7"/>
    </sheetView>
  </sheetViews>
  <sheetFormatPr defaultRowHeight="10.5" x14ac:dyDescent="0.15"/>
  <cols>
    <col min="1" max="1" width="5" style="306" customWidth="1"/>
    <col min="2" max="2" width="3.125" style="306" customWidth="1"/>
    <col min="3" max="3" width="13.625" style="306" customWidth="1"/>
    <col min="4" max="4" width="7.625" style="306" customWidth="1"/>
    <col min="5" max="5" width="8.125" style="306" customWidth="1"/>
    <col min="6" max="19" width="5.625" style="306" customWidth="1"/>
    <col min="20" max="20" width="8.75" style="306" customWidth="1"/>
    <col min="21" max="32" width="9.625" style="306" customWidth="1"/>
    <col min="33" max="33" width="9.25" style="306" customWidth="1"/>
    <col min="34" max="34" width="9" style="306" hidden="1" customWidth="1"/>
    <col min="35" max="16384" width="9" style="306"/>
  </cols>
  <sheetData>
    <row r="1" spans="1:20" ht="12" x14ac:dyDescent="0.15">
      <c r="A1" s="305"/>
      <c r="B1" s="412"/>
      <c r="C1" s="413"/>
      <c r="D1" s="414"/>
      <c r="E1" s="414"/>
      <c r="F1" s="414"/>
      <c r="G1" s="414"/>
      <c r="H1" s="414"/>
      <c r="I1" s="414"/>
      <c r="J1" s="414"/>
      <c r="K1" s="414"/>
      <c r="L1" s="414"/>
      <c r="M1" s="414"/>
      <c r="N1" s="414"/>
      <c r="O1" s="414"/>
      <c r="P1" s="414"/>
      <c r="Q1" s="414"/>
      <c r="R1" s="414"/>
      <c r="S1" s="414"/>
      <c r="T1" s="415"/>
    </row>
    <row r="2" spans="1:20" s="419" customFormat="1" ht="12" x14ac:dyDescent="0.15">
      <c r="A2" s="412"/>
      <c r="B2" s="412"/>
      <c r="C2" s="416"/>
      <c r="D2" s="417"/>
      <c r="E2" s="417"/>
      <c r="F2" s="417"/>
      <c r="G2" s="417"/>
      <c r="H2" s="417"/>
      <c r="I2" s="417"/>
      <c r="J2" s="417"/>
      <c r="K2" s="417"/>
      <c r="L2" s="417"/>
      <c r="M2" s="417"/>
      <c r="N2" s="417"/>
      <c r="O2" s="417"/>
      <c r="P2" s="417"/>
      <c r="Q2" s="417"/>
      <c r="R2" s="417"/>
      <c r="S2" s="417"/>
      <c r="T2" s="418"/>
    </row>
    <row r="3" spans="1:20" ht="12" customHeight="1" thickBot="1" x14ac:dyDescent="0.2">
      <c r="A3" s="305"/>
      <c r="B3" s="305"/>
      <c r="C3" s="305"/>
      <c r="D3" s="305"/>
      <c r="E3" s="305"/>
      <c r="F3" s="305"/>
      <c r="G3" s="305"/>
      <c r="H3" s="305"/>
      <c r="I3" s="305"/>
      <c r="J3" s="305"/>
      <c r="K3" s="305"/>
      <c r="L3" s="305"/>
      <c r="M3" s="305"/>
      <c r="N3" s="305"/>
      <c r="O3" s="305"/>
      <c r="P3" s="305"/>
      <c r="Q3" s="305"/>
      <c r="R3" s="305"/>
      <c r="S3" s="305"/>
      <c r="T3" s="305"/>
    </row>
    <row r="4" spans="1:20" ht="14.25" customHeight="1" x14ac:dyDescent="0.15">
      <c r="A4" s="305"/>
      <c r="B4" s="310"/>
      <c r="C4" s="310"/>
      <c r="D4" s="861" t="s">
        <v>146</v>
      </c>
      <c r="E4" s="861"/>
      <c r="F4" s="863" t="s">
        <v>240</v>
      </c>
      <c r="G4" s="863"/>
      <c r="H4" s="865" t="s">
        <v>148</v>
      </c>
      <c r="I4" s="866"/>
      <c r="J4" s="861" t="s">
        <v>149</v>
      </c>
      <c r="K4" s="861"/>
      <c r="L4" s="861" t="s">
        <v>150</v>
      </c>
      <c r="M4" s="861"/>
      <c r="N4" s="869" t="s">
        <v>151</v>
      </c>
      <c r="O4" s="870"/>
      <c r="P4" s="861" t="s">
        <v>152</v>
      </c>
      <c r="Q4" s="861"/>
      <c r="R4" s="861" t="s">
        <v>153</v>
      </c>
      <c r="S4" s="793"/>
      <c r="T4" s="415"/>
    </row>
    <row r="5" spans="1:20" ht="14.25" customHeight="1" x14ac:dyDescent="0.15">
      <c r="A5" s="305"/>
      <c r="B5" s="862" t="s">
        <v>241</v>
      </c>
      <c r="C5" s="862"/>
      <c r="D5" s="831"/>
      <c r="E5" s="831"/>
      <c r="F5" s="864"/>
      <c r="G5" s="864"/>
      <c r="H5" s="867"/>
      <c r="I5" s="868"/>
      <c r="J5" s="831"/>
      <c r="K5" s="831"/>
      <c r="L5" s="831"/>
      <c r="M5" s="831"/>
      <c r="N5" s="871"/>
      <c r="O5" s="871"/>
      <c r="P5" s="831"/>
      <c r="Q5" s="831"/>
      <c r="R5" s="831"/>
      <c r="S5" s="852"/>
      <c r="T5" s="415"/>
    </row>
    <row r="6" spans="1:20" s="427" customFormat="1" ht="14.25" customHeight="1" x14ac:dyDescent="0.15">
      <c r="A6" s="420"/>
      <c r="B6" s="421"/>
      <c r="C6" s="421"/>
      <c r="D6" s="422" t="s">
        <v>93</v>
      </c>
      <c r="E6" s="423" t="s">
        <v>94</v>
      </c>
      <c r="F6" s="424" t="s">
        <v>93</v>
      </c>
      <c r="G6" s="424" t="s">
        <v>94</v>
      </c>
      <c r="H6" s="424" t="s">
        <v>93</v>
      </c>
      <c r="I6" s="424" t="s">
        <v>94</v>
      </c>
      <c r="J6" s="424" t="s">
        <v>93</v>
      </c>
      <c r="K6" s="424" t="s">
        <v>94</v>
      </c>
      <c r="L6" s="424" t="s">
        <v>93</v>
      </c>
      <c r="M6" s="424" t="s">
        <v>94</v>
      </c>
      <c r="N6" s="424" t="s">
        <v>93</v>
      </c>
      <c r="O6" s="424" t="s">
        <v>94</v>
      </c>
      <c r="P6" s="424" t="s">
        <v>93</v>
      </c>
      <c r="Q6" s="424" t="s">
        <v>94</v>
      </c>
      <c r="R6" s="424" t="s">
        <v>93</v>
      </c>
      <c r="S6" s="425" t="s">
        <v>94</v>
      </c>
      <c r="T6" s="426"/>
    </row>
    <row r="7" spans="1:20" s="323" customFormat="1" ht="12.6" customHeight="1" x14ac:dyDescent="0.4">
      <c r="A7" s="191"/>
      <c r="B7" s="338" t="s">
        <v>242</v>
      </c>
      <c r="C7" s="338"/>
      <c r="D7" s="428">
        <v>329</v>
      </c>
      <c r="E7" s="429">
        <v>9182</v>
      </c>
      <c r="F7" s="328" t="s">
        <v>157</v>
      </c>
      <c r="G7" s="328" t="s">
        <v>157</v>
      </c>
      <c r="H7" s="328" t="s">
        <v>157</v>
      </c>
      <c r="I7" s="328" t="s">
        <v>157</v>
      </c>
      <c r="J7" s="328">
        <v>17</v>
      </c>
      <c r="K7" s="328">
        <v>831</v>
      </c>
      <c r="L7" s="328">
        <v>24</v>
      </c>
      <c r="M7" s="328">
        <v>1194</v>
      </c>
      <c r="N7" s="328" t="s">
        <v>157</v>
      </c>
      <c r="O7" s="328" t="s">
        <v>157</v>
      </c>
      <c r="P7" s="328">
        <v>57</v>
      </c>
      <c r="Q7" s="328">
        <v>846</v>
      </c>
      <c r="R7" s="328">
        <v>2</v>
      </c>
      <c r="S7" s="329">
        <v>33</v>
      </c>
      <c r="T7" s="430"/>
    </row>
    <row r="8" spans="1:20" s="323" customFormat="1" ht="12.6" customHeight="1" x14ac:dyDescent="0.15">
      <c r="A8" s="191"/>
      <c r="B8" s="325" t="s">
        <v>158</v>
      </c>
      <c r="C8" s="325" t="s">
        <v>243</v>
      </c>
      <c r="D8" s="431">
        <v>56</v>
      </c>
      <c r="E8" s="331">
        <v>1679</v>
      </c>
      <c r="F8" s="332" t="s">
        <v>157</v>
      </c>
      <c r="G8" s="332" t="s">
        <v>157</v>
      </c>
      <c r="H8" s="332" t="s">
        <v>157</v>
      </c>
      <c r="I8" s="332" t="s">
        <v>157</v>
      </c>
      <c r="J8" s="333">
        <v>7</v>
      </c>
      <c r="K8" s="333">
        <v>455</v>
      </c>
      <c r="L8" s="333">
        <v>3</v>
      </c>
      <c r="M8" s="333">
        <v>18</v>
      </c>
      <c r="N8" s="332" t="s">
        <v>157</v>
      </c>
      <c r="O8" s="332" t="s">
        <v>157</v>
      </c>
      <c r="P8" s="333">
        <v>4</v>
      </c>
      <c r="Q8" s="333">
        <v>140</v>
      </c>
      <c r="R8" s="332" t="s">
        <v>157</v>
      </c>
      <c r="S8" s="347" t="s">
        <v>157</v>
      </c>
      <c r="T8" s="430"/>
    </row>
    <row r="9" spans="1:20" s="323" customFormat="1" ht="12.6" customHeight="1" x14ac:dyDescent="0.15">
      <c r="A9" s="191"/>
      <c r="B9" s="325" t="s">
        <v>158</v>
      </c>
      <c r="C9" s="325" t="s">
        <v>244</v>
      </c>
      <c r="D9" s="431">
        <v>192</v>
      </c>
      <c r="E9" s="331">
        <v>1719</v>
      </c>
      <c r="F9" s="332" t="s">
        <v>157</v>
      </c>
      <c r="G9" s="332" t="s">
        <v>157</v>
      </c>
      <c r="H9" s="332" t="s">
        <v>157</v>
      </c>
      <c r="I9" s="332" t="s">
        <v>157</v>
      </c>
      <c r="J9" s="333">
        <v>7</v>
      </c>
      <c r="K9" s="333">
        <v>115</v>
      </c>
      <c r="L9" s="333">
        <v>13</v>
      </c>
      <c r="M9" s="333">
        <v>357</v>
      </c>
      <c r="N9" s="332" t="s">
        <v>157</v>
      </c>
      <c r="O9" s="332" t="s">
        <v>157</v>
      </c>
      <c r="P9" s="333">
        <v>35</v>
      </c>
      <c r="Q9" s="333">
        <v>160</v>
      </c>
      <c r="R9" s="333">
        <v>2</v>
      </c>
      <c r="S9" s="334">
        <v>33</v>
      </c>
      <c r="T9" s="430"/>
    </row>
    <row r="10" spans="1:20" s="323" customFormat="1" ht="12.6" customHeight="1" x14ac:dyDescent="0.15">
      <c r="A10" s="191"/>
      <c r="B10" s="342" t="s">
        <v>158</v>
      </c>
      <c r="C10" s="342" t="s">
        <v>245</v>
      </c>
      <c r="D10" s="432">
        <v>81</v>
      </c>
      <c r="E10" s="344">
        <v>5784</v>
      </c>
      <c r="F10" s="335" t="s">
        <v>157</v>
      </c>
      <c r="G10" s="335" t="s">
        <v>157</v>
      </c>
      <c r="H10" s="335" t="s">
        <v>157</v>
      </c>
      <c r="I10" s="335" t="s">
        <v>157</v>
      </c>
      <c r="J10" s="335">
        <v>3</v>
      </c>
      <c r="K10" s="335">
        <v>261</v>
      </c>
      <c r="L10" s="336">
        <v>8</v>
      </c>
      <c r="M10" s="336">
        <v>819</v>
      </c>
      <c r="N10" s="335" t="s">
        <v>157</v>
      </c>
      <c r="O10" s="335" t="s">
        <v>157</v>
      </c>
      <c r="P10" s="336">
        <v>18</v>
      </c>
      <c r="Q10" s="336">
        <v>546</v>
      </c>
      <c r="R10" s="335" t="s">
        <v>157</v>
      </c>
      <c r="S10" s="433" t="s">
        <v>157</v>
      </c>
      <c r="T10" s="430"/>
    </row>
    <row r="11" spans="1:20" s="323" customFormat="1" ht="12.6" customHeight="1" x14ac:dyDescent="0.4">
      <c r="A11" s="191"/>
      <c r="B11" s="346" t="s">
        <v>246</v>
      </c>
      <c r="C11" s="346"/>
      <c r="D11" s="428">
        <v>277</v>
      </c>
      <c r="E11" s="429">
        <v>5844</v>
      </c>
      <c r="F11" s="328" t="s">
        <v>157</v>
      </c>
      <c r="G11" s="328" t="s">
        <v>157</v>
      </c>
      <c r="H11" s="328" t="s">
        <v>157</v>
      </c>
      <c r="I11" s="328" t="s">
        <v>157</v>
      </c>
      <c r="J11" s="328">
        <v>16</v>
      </c>
      <c r="K11" s="328">
        <v>424</v>
      </c>
      <c r="L11" s="328">
        <v>22</v>
      </c>
      <c r="M11" s="328">
        <v>297</v>
      </c>
      <c r="N11" s="328" t="s">
        <v>157</v>
      </c>
      <c r="O11" s="328" t="s">
        <v>157</v>
      </c>
      <c r="P11" s="328">
        <v>48</v>
      </c>
      <c r="Q11" s="328">
        <v>1472</v>
      </c>
      <c r="R11" s="328">
        <v>1</v>
      </c>
      <c r="S11" s="329">
        <v>1</v>
      </c>
      <c r="T11" s="430"/>
    </row>
    <row r="12" spans="1:20" s="323" customFormat="1" ht="12.6" customHeight="1" x14ac:dyDescent="0.15">
      <c r="A12" s="191"/>
      <c r="B12" s="325" t="s">
        <v>158</v>
      </c>
      <c r="C12" s="434" t="s">
        <v>247</v>
      </c>
      <c r="D12" s="431">
        <v>85</v>
      </c>
      <c r="E12" s="331">
        <v>1737</v>
      </c>
      <c r="F12" s="332" t="s">
        <v>157</v>
      </c>
      <c r="G12" s="332" t="s">
        <v>157</v>
      </c>
      <c r="H12" s="332" t="s">
        <v>157</v>
      </c>
      <c r="I12" s="332" t="s">
        <v>157</v>
      </c>
      <c r="J12" s="333">
        <v>5</v>
      </c>
      <c r="K12" s="333">
        <v>50</v>
      </c>
      <c r="L12" s="333">
        <v>4</v>
      </c>
      <c r="M12" s="333">
        <v>144</v>
      </c>
      <c r="N12" s="332" t="s">
        <v>157</v>
      </c>
      <c r="O12" s="332" t="s">
        <v>157</v>
      </c>
      <c r="P12" s="333">
        <v>16</v>
      </c>
      <c r="Q12" s="333">
        <v>944</v>
      </c>
      <c r="R12" s="332" t="s">
        <v>157</v>
      </c>
      <c r="S12" s="347" t="s">
        <v>157</v>
      </c>
      <c r="T12" s="430"/>
    </row>
    <row r="13" spans="1:20" s="323" customFormat="1" ht="12.6" customHeight="1" x14ac:dyDescent="0.15">
      <c r="A13" s="191"/>
      <c r="B13" s="325" t="s">
        <v>158</v>
      </c>
      <c r="C13" s="434" t="s">
        <v>248</v>
      </c>
      <c r="D13" s="432">
        <v>192</v>
      </c>
      <c r="E13" s="344">
        <v>4107</v>
      </c>
      <c r="F13" s="335" t="s">
        <v>157</v>
      </c>
      <c r="G13" s="335" t="s">
        <v>157</v>
      </c>
      <c r="H13" s="335" t="s">
        <v>157</v>
      </c>
      <c r="I13" s="335" t="s">
        <v>157</v>
      </c>
      <c r="J13" s="336">
        <v>11</v>
      </c>
      <c r="K13" s="336">
        <v>374</v>
      </c>
      <c r="L13" s="336">
        <v>18</v>
      </c>
      <c r="M13" s="336">
        <v>153</v>
      </c>
      <c r="N13" s="335" t="s">
        <v>157</v>
      </c>
      <c r="O13" s="335" t="s">
        <v>157</v>
      </c>
      <c r="P13" s="336">
        <v>32</v>
      </c>
      <c r="Q13" s="336">
        <v>528</v>
      </c>
      <c r="R13" s="336">
        <v>1</v>
      </c>
      <c r="S13" s="337">
        <v>1</v>
      </c>
      <c r="T13" s="430"/>
    </row>
    <row r="14" spans="1:20" s="323" customFormat="1" ht="12.6" customHeight="1" x14ac:dyDescent="0.4">
      <c r="A14" s="191"/>
      <c r="B14" s="338" t="s">
        <v>249</v>
      </c>
      <c r="C14" s="338"/>
      <c r="D14" s="428">
        <v>804</v>
      </c>
      <c r="E14" s="429">
        <v>35763</v>
      </c>
      <c r="F14" s="328">
        <v>1</v>
      </c>
      <c r="G14" s="328">
        <v>6</v>
      </c>
      <c r="H14" s="328" t="s">
        <v>157</v>
      </c>
      <c r="I14" s="328" t="s">
        <v>157</v>
      </c>
      <c r="J14" s="328">
        <v>8</v>
      </c>
      <c r="K14" s="328">
        <v>228</v>
      </c>
      <c r="L14" s="328">
        <v>16</v>
      </c>
      <c r="M14" s="328">
        <v>412</v>
      </c>
      <c r="N14" s="328">
        <v>1</v>
      </c>
      <c r="O14" s="328">
        <v>7</v>
      </c>
      <c r="P14" s="328">
        <v>35</v>
      </c>
      <c r="Q14" s="328">
        <v>1126</v>
      </c>
      <c r="R14" s="328">
        <v>12</v>
      </c>
      <c r="S14" s="329">
        <v>455</v>
      </c>
      <c r="T14" s="430"/>
    </row>
    <row r="15" spans="1:20" s="323" customFormat="1" ht="12.6" customHeight="1" x14ac:dyDescent="0.15">
      <c r="A15" s="191"/>
      <c r="B15" s="325" t="s">
        <v>158</v>
      </c>
      <c r="C15" s="325" t="s">
        <v>250</v>
      </c>
      <c r="D15" s="431">
        <v>99</v>
      </c>
      <c r="E15" s="331">
        <v>4930</v>
      </c>
      <c r="F15" s="332" t="s">
        <v>157</v>
      </c>
      <c r="G15" s="332" t="s">
        <v>157</v>
      </c>
      <c r="H15" s="332" t="s">
        <v>157</v>
      </c>
      <c r="I15" s="332" t="s">
        <v>157</v>
      </c>
      <c r="J15" s="332" t="s">
        <v>157</v>
      </c>
      <c r="K15" s="332" t="s">
        <v>157</v>
      </c>
      <c r="L15" s="333">
        <v>2</v>
      </c>
      <c r="M15" s="333">
        <v>28</v>
      </c>
      <c r="N15" s="332" t="s">
        <v>157</v>
      </c>
      <c r="O15" s="332" t="s">
        <v>157</v>
      </c>
      <c r="P15" s="333">
        <v>7</v>
      </c>
      <c r="Q15" s="333">
        <v>167</v>
      </c>
      <c r="R15" s="332" t="s">
        <v>157</v>
      </c>
      <c r="S15" s="347" t="s">
        <v>157</v>
      </c>
      <c r="T15" s="430"/>
    </row>
    <row r="16" spans="1:20" s="323" customFormat="1" ht="12.6" customHeight="1" x14ac:dyDescent="0.15">
      <c r="A16" s="191"/>
      <c r="B16" s="325" t="s">
        <v>158</v>
      </c>
      <c r="C16" s="325" t="s">
        <v>251</v>
      </c>
      <c r="D16" s="431">
        <v>366</v>
      </c>
      <c r="E16" s="331">
        <v>11608</v>
      </c>
      <c r="F16" s="332" t="s">
        <v>157</v>
      </c>
      <c r="G16" s="332" t="s">
        <v>157</v>
      </c>
      <c r="H16" s="332" t="s">
        <v>157</v>
      </c>
      <c r="I16" s="332" t="s">
        <v>157</v>
      </c>
      <c r="J16" s="333">
        <v>5</v>
      </c>
      <c r="K16" s="333">
        <v>206</v>
      </c>
      <c r="L16" s="333">
        <v>3</v>
      </c>
      <c r="M16" s="333">
        <v>3</v>
      </c>
      <c r="N16" s="332" t="s">
        <v>157</v>
      </c>
      <c r="O16" s="332" t="s">
        <v>157</v>
      </c>
      <c r="P16" s="333">
        <v>14</v>
      </c>
      <c r="Q16" s="333">
        <v>543</v>
      </c>
      <c r="R16" s="333">
        <v>6</v>
      </c>
      <c r="S16" s="334">
        <v>187</v>
      </c>
      <c r="T16" s="430"/>
    </row>
    <row r="17" spans="1:20" s="323" customFormat="1" ht="12.6" customHeight="1" x14ac:dyDescent="0.15">
      <c r="A17" s="191"/>
      <c r="B17" s="325" t="s">
        <v>158</v>
      </c>
      <c r="C17" s="325" t="s">
        <v>252</v>
      </c>
      <c r="D17" s="431">
        <v>219</v>
      </c>
      <c r="E17" s="331">
        <v>11159</v>
      </c>
      <c r="F17" s="333">
        <v>1</v>
      </c>
      <c r="G17" s="333">
        <v>6</v>
      </c>
      <c r="H17" s="332" t="s">
        <v>157</v>
      </c>
      <c r="I17" s="332" t="s">
        <v>157</v>
      </c>
      <c r="J17" s="333">
        <v>1</v>
      </c>
      <c r="K17" s="333">
        <v>7</v>
      </c>
      <c r="L17" s="333">
        <v>6</v>
      </c>
      <c r="M17" s="333">
        <v>57</v>
      </c>
      <c r="N17" s="333">
        <v>1</v>
      </c>
      <c r="O17" s="333">
        <v>7</v>
      </c>
      <c r="P17" s="333">
        <v>9</v>
      </c>
      <c r="Q17" s="333">
        <v>194</v>
      </c>
      <c r="R17" s="333">
        <v>1</v>
      </c>
      <c r="S17" s="334">
        <v>70</v>
      </c>
      <c r="T17" s="430"/>
    </row>
    <row r="18" spans="1:20" s="323" customFormat="1" ht="12.6" customHeight="1" x14ac:dyDescent="0.15">
      <c r="A18" s="191"/>
      <c r="B18" s="342" t="s">
        <v>158</v>
      </c>
      <c r="C18" s="342" t="s">
        <v>253</v>
      </c>
      <c r="D18" s="432">
        <v>120</v>
      </c>
      <c r="E18" s="344">
        <v>8066</v>
      </c>
      <c r="F18" s="335" t="s">
        <v>157</v>
      </c>
      <c r="G18" s="335" t="s">
        <v>157</v>
      </c>
      <c r="H18" s="335" t="s">
        <v>157</v>
      </c>
      <c r="I18" s="335" t="s">
        <v>157</v>
      </c>
      <c r="J18" s="336">
        <v>2</v>
      </c>
      <c r="K18" s="336">
        <v>15</v>
      </c>
      <c r="L18" s="336">
        <v>5</v>
      </c>
      <c r="M18" s="336">
        <v>324</v>
      </c>
      <c r="N18" s="335" t="s">
        <v>157</v>
      </c>
      <c r="O18" s="335" t="s">
        <v>157</v>
      </c>
      <c r="P18" s="336">
        <v>5</v>
      </c>
      <c r="Q18" s="336">
        <v>222</v>
      </c>
      <c r="R18" s="336">
        <v>5</v>
      </c>
      <c r="S18" s="337">
        <v>198</v>
      </c>
      <c r="T18" s="430"/>
    </row>
    <row r="19" spans="1:20" s="323" customFormat="1" ht="12.6" customHeight="1" x14ac:dyDescent="0.4">
      <c r="A19" s="191"/>
      <c r="B19" s="346" t="s">
        <v>254</v>
      </c>
      <c r="C19" s="346"/>
      <c r="D19" s="428">
        <v>924</v>
      </c>
      <c r="E19" s="429">
        <v>26867</v>
      </c>
      <c r="F19" s="328">
        <v>1</v>
      </c>
      <c r="G19" s="328">
        <v>2</v>
      </c>
      <c r="H19" s="328" t="s">
        <v>157</v>
      </c>
      <c r="I19" s="328" t="s">
        <v>157</v>
      </c>
      <c r="J19" s="328">
        <v>28</v>
      </c>
      <c r="K19" s="328">
        <v>1423</v>
      </c>
      <c r="L19" s="328">
        <v>34</v>
      </c>
      <c r="M19" s="328">
        <v>1958</v>
      </c>
      <c r="N19" s="328" t="s">
        <v>157</v>
      </c>
      <c r="O19" s="328" t="s">
        <v>157</v>
      </c>
      <c r="P19" s="328">
        <v>101</v>
      </c>
      <c r="Q19" s="328">
        <v>3330</v>
      </c>
      <c r="R19" s="328">
        <v>24</v>
      </c>
      <c r="S19" s="329">
        <v>1084</v>
      </c>
      <c r="T19" s="430"/>
    </row>
    <row r="20" spans="1:20" s="323" customFormat="1" ht="12.6" customHeight="1" x14ac:dyDescent="0.15">
      <c r="A20" s="191"/>
      <c r="B20" s="325" t="s">
        <v>158</v>
      </c>
      <c r="C20" s="434" t="s">
        <v>255</v>
      </c>
      <c r="D20" s="431">
        <v>268</v>
      </c>
      <c r="E20" s="331">
        <v>8263</v>
      </c>
      <c r="F20" s="332" t="s">
        <v>157</v>
      </c>
      <c r="G20" s="332" t="s">
        <v>157</v>
      </c>
      <c r="H20" s="332" t="s">
        <v>157</v>
      </c>
      <c r="I20" s="332" t="s">
        <v>157</v>
      </c>
      <c r="J20" s="333">
        <v>12</v>
      </c>
      <c r="K20" s="333">
        <v>556</v>
      </c>
      <c r="L20" s="333">
        <v>12</v>
      </c>
      <c r="M20" s="333">
        <v>1122</v>
      </c>
      <c r="N20" s="332" t="s">
        <v>157</v>
      </c>
      <c r="O20" s="332" t="s">
        <v>157</v>
      </c>
      <c r="P20" s="333">
        <v>32</v>
      </c>
      <c r="Q20" s="333">
        <v>466</v>
      </c>
      <c r="R20" s="333">
        <v>6</v>
      </c>
      <c r="S20" s="334">
        <v>236</v>
      </c>
      <c r="T20" s="430"/>
    </row>
    <row r="21" spans="1:20" s="323" customFormat="1" ht="12.6" customHeight="1" x14ac:dyDescent="0.15">
      <c r="A21" s="191"/>
      <c r="B21" s="325" t="s">
        <v>158</v>
      </c>
      <c r="C21" s="434" t="s">
        <v>256</v>
      </c>
      <c r="D21" s="431">
        <v>173</v>
      </c>
      <c r="E21" s="331">
        <v>4323</v>
      </c>
      <c r="F21" s="332" t="s">
        <v>157</v>
      </c>
      <c r="G21" s="332" t="s">
        <v>157</v>
      </c>
      <c r="H21" s="332" t="s">
        <v>157</v>
      </c>
      <c r="I21" s="332" t="s">
        <v>157</v>
      </c>
      <c r="J21" s="333">
        <v>6</v>
      </c>
      <c r="K21" s="333">
        <v>116</v>
      </c>
      <c r="L21" s="333">
        <v>9</v>
      </c>
      <c r="M21" s="333">
        <v>164</v>
      </c>
      <c r="N21" s="333" t="s">
        <v>157</v>
      </c>
      <c r="O21" s="333" t="s">
        <v>157</v>
      </c>
      <c r="P21" s="333">
        <v>21</v>
      </c>
      <c r="Q21" s="333">
        <v>1669</v>
      </c>
      <c r="R21" s="333">
        <v>3</v>
      </c>
      <c r="S21" s="334">
        <v>79</v>
      </c>
      <c r="T21" s="430"/>
    </row>
    <row r="22" spans="1:20" s="323" customFormat="1" ht="12.6" customHeight="1" x14ac:dyDescent="0.15">
      <c r="A22" s="191"/>
      <c r="B22" s="325" t="s">
        <v>158</v>
      </c>
      <c r="C22" s="434" t="s">
        <v>257</v>
      </c>
      <c r="D22" s="432">
        <v>483</v>
      </c>
      <c r="E22" s="344">
        <v>14281</v>
      </c>
      <c r="F22" s="335">
        <v>1</v>
      </c>
      <c r="G22" s="335">
        <v>2</v>
      </c>
      <c r="H22" s="335" t="s">
        <v>157</v>
      </c>
      <c r="I22" s="335" t="s">
        <v>157</v>
      </c>
      <c r="J22" s="336">
        <v>10</v>
      </c>
      <c r="K22" s="336">
        <v>751</v>
      </c>
      <c r="L22" s="336">
        <v>13</v>
      </c>
      <c r="M22" s="336">
        <v>672</v>
      </c>
      <c r="N22" s="335" t="s">
        <v>157</v>
      </c>
      <c r="O22" s="335" t="s">
        <v>157</v>
      </c>
      <c r="P22" s="336">
        <v>48</v>
      </c>
      <c r="Q22" s="336">
        <v>1195</v>
      </c>
      <c r="R22" s="336">
        <v>15</v>
      </c>
      <c r="S22" s="337">
        <v>769</v>
      </c>
      <c r="T22" s="430"/>
    </row>
    <row r="23" spans="1:20" s="323" customFormat="1" ht="12.6" customHeight="1" x14ac:dyDescent="0.4">
      <c r="A23" s="191"/>
      <c r="B23" s="338" t="s">
        <v>258</v>
      </c>
      <c r="C23" s="338"/>
      <c r="D23" s="428">
        <v>934</v>
      </c>
      <c r="E23" s="429">
        <v>13629</v>
      </c>
      <c r="F23" s="328" t="s">
        <v>157</v>
      </c>
      <c r="G23" s="328" t="s">
        <v>157</v>
      </c>
      <c r="H23" s="328" t="s">
        <v>157</v>
      </c>
      <c r="I23" s="328" t="s">
        <v>157</v>
      </c>
      <c r="J23" s="328">
        <v>16</v>
      </c>
      <c r="K23" s="328">
        <v>231</v>
      </c>
      <c r="L23" s="328">
        <v>26</v>
      </c>
      <c r="M23" s="328">
        <v>249</v>
      </c>
      <c r="N23" s="328" t="s">
        <v>157</v>
      </c>
      <c r="O23" s="328" t="s">
        <v>157</v>
      </c>
      <c r="P23" s="328">
        <v>100</v>
      </c>
      <c r="Q23" s="328">
        <v>2270</v>
      </c>
      <c r="R23" s="328">
        <v>10</v>
      </c>
      <c r="S23" s="329">
        <v>94</v>
      </c>
      <c r="T23" s="430"/>
    </row>
    <row r="24" spans="1:20" s="323" customFormat="1" ht="12.6" customHeight="1" x14ac:dyDescent="0.15">
      <c r="A24" s="191"/>
      <c r="B24" s="325" t="s">
        <v>158</v>
      </c>
      <c r="C24" s="325" t="s">
        <v>259</v>
      </c>
      <c r="D24" s="431">
        <v>262</v>
      </c>
      <c r="E24" s="331">
        <v>4412</v>
      </c>
      <c r="F24" s="332" t="s">
        <v>157</v>
      </c>
      <c r="G24" s="332" t="s">
        <v>157</v>
      </c>
      <c r="H24" s="332" t="s">
        <v>157</v>
      </c>
      <c r="I24" s="332" t="s">
        <v>157</v>
      </c>
      <c r="J24" s="333">
        <v>9</v>
      </c>
      <c r="K24" s="333">
        <v>91</v>
      </c>
      <c r="L24" s="333">
        <v>7</v>
      </c>
      <c r="M24" s="333">
        <v>104</v>
      </c>
      <c r="N24" s="332" t="s">
        <v>157</v>
      </c>
      <c r="O24" s="332" t="s">
        <v>157</v>
      </c>
      <c r="P24" s="333">
        <v>29</v>
      </c>
      <c r="Q24" s="333">
        <v>614</v>
      </c>
      <c r="R24" s="333">
        <v>4</v>
      </c>
      <c r="S24" s="334">
        <v>44</v>
      </c>
      <c r="T24" s="430"/>
    </row>
    <row r="25" spans="1:20" s="323" customFormat="1" ht="12.6" customHeight="1" x14ac:dyDescent="0.15">
      <c r="A25" s="191"/>
      <c r="B25" s="325" t="s">
        <v>158</v>
      </c>
      <c r="C25" s="325" t="s">
        <v>260</v>
      </c>
      <c r="D25" s="431">
        <v>268</v>
      </c>
      <c r="E25" s="331">
        <v>3473</v>
      </c>
      <c r="F25" s="332" t="s">
        <v>157</v>
      </c>
      <c r="G25" s="332" t="s">
        <v>157</v>
      </c>
      <c r="H25" s="332" t="s">
        <v>157</v>
      </c>
      <c r="I25" s="332" t="s">
        <v>157</v>
      </c>
      <c r="J25" s="333">
        <v>3</v>
      </c>
      <c r="K25" s="333">
        <v>9</v>
      </c>
      <c r="L25" s="333">
        <v>10</v>
      </c>
      <c r="M25" s="333">
        <v>88</v>
      </c>
      <c r="N25" s="332" t="s">
        <v>157</v>
      </c>
      <c r="O25" s="332" t="s">
        <v>157</v>
      </c>
      <c r="P25" s="333">
        <v>36</v>
      </c>
      <c r="Q25" s="333">
        <v>674</v>
      </c>
      <c r="R25" s="333">
        <v>2</v>
      </c>
      <c r="S25" s="334">
        <v>16</v>
      </c>
      <c r="T25" s="430"/>
    </row>
    <row r="26" spans="1:20" s="323" customFormat="1" ht="12.6" customHeight="1" x14ac:dyDescent="0.15">
      <c r="A26" s="191"/>
      <c r="B26" s="342" t="s">
        <v>158</v>
      </c>
      <c r="C26" s="342" t="s">
        <v>261</v>
      </c>
      <c r="D26" s="432">
        <v>404</v>
      </c>
      <c r="E26" s="344">
        <v>5744</v>
      </c>
      <c r="F26" s="335" t="s">
        <v>157</v>
      </c>
      <c r="G26" s="335" t="s">
        <v>157</v>
      </c>
      <c r="H26" s="335" t="s">
        <v>157</v>
      </c>
      <c r="I26" s="335" t="s">
        <v>157</v>
      </c>
      <c r="J26" s="336">
        <v>4</v>
      </c>
      <c r="K26" s="336">
        <v>131</v>
      </c>
      <c r="L26" s="336">
        <v>9</v>
      </c>
      <c r="M26" s="336">
        <v>57</v>
      </c>
      <c r="N26" s="335" t="s">
        <v>157</v>
      </c>
      <c r="O26" s="335" t="s">
        <v>157</v>
      </c>
      <c r="P26" s="336">
        <v>35</v>
      </c>
      <c r="Q26" s="336">
        <v>982</v>
      </c>
      <c r="R26" s="336">
        <v>4</v>
      </c>
      <c r="S26" s="337">
        <v>34</v>
      </c>
      <c r="T26" s="430"/>
    </row>
    <row r="27" spans="1:20" s="352" customFormat="1" ht="12.6" customHeight="1" x14ac:dyDescent="0.15">
      <c r="A27" s="348"/>
      <c r="B27" s="346" t="s">
        <v>262</v>
      </c>
      <c r="C27" s="346"/>
      <c r="D27" s="355">
        <v>152</v>
      </c>
      <c r="E27" s="355">
        <v>4410</v>
      </c>
      <c r="F27" s="349" t="s">
        <v>157</v>
      </c>
      <c r="G27" s="349" t="s">
        <v>157</v>
      </c>
      <c r="H27" s="349" t="s">
        <v>157</v>
      </c>
      <c r="I27" s="349" t="s">
        <v>157</v>
      </c>
      <c r="J27" s="350">
        <v>5</v>
      </c>
      <c r="K27" s="350">
        <v>53</v>
      </c>
      <c r="L27" s="350">
        <v>14</v>
      </c>
      <c r="M27" s="350">
        <v>272</v>
      </c>
      <c r="N27" s="350">
        <v>1</v>
      </c>
      <c r="O27" s="350">
        <v>565</v>
      </c>
      <c r="P27" s="350">
        <v>7</v>
      </c>
      <c r="Q27" s="350">
        <v>240</v>
      </c>
      <c r="R27" s="350">
        <v>6</v>
      </c>
      <c r="S27" s="357">
        <v>113</v>
      </c>
      <c r="T27" s="435"/>
    </row>
    <row r="28" spans="1:20" s="323" customFormat="1" ht="12.6" customHeight="1" x14ac:dyDescent="0.4">
      <c r="A28" s="191"/>
      <c r="B28" s="338" t="s">
        <v>263</v>
      </c>
      <c r="C28" s="338"/>
      <c r="D28" s="428">
        <v>1654</v>
      </c>
      <c r="E28" s="429">
        <v>25189</v>
      </c>
      <c r="F28" s="328" t="s">
        <v>157</v>
      </c>
      <c r="G28" s="328" t="s">
        <v>157</v>
      </c>
      <c r="H28" s="328" t="s">
        <v>157</v>
      </c>
      <c r="I28" s="328" t="s">
        <v>157</v>
      </c>
      <c r="J28" s="328">
        <v>75</v>
      </c>
      <c r="K28" s="328">
        <v>1044</v>
      </c>
      <c r="L28" s="328">
        <v>71</v>
      </c>
      <c r="M28" s="328">
        <v>808</v>
      </c>
      <c r="N28" s="328">
        <v>1</v>
      </c>
      <c r="O28" s="328">
        <v>2</v>
      </c>
      <c r="P28" s="328">
        <v>114</v>
      </c>
      <c r="Q28" s="328">
        <v>2778</v>
      </c>
      <c r="R28" s="328">
        <v>24</v>
      </c>
      <c r="S28" s="329">
        <v>269</v>
      </c>
      <c r="T28" s="430"/>
    </row>
    <row r="29" spans="1:20" s="323" customFormat="1" ht="12.6" customHeight="1" x14ac:dyDescent="0.15">
      <c r="A29" s="191"/>
      <c r="B29" s="325" t="s">
        <v>158</v>
      </c>
      <c r="C29" s="325" t="s">
        <v>264</v>
      </c>
      <c r="D29" s="431">
        <v>610</v>
      </c>
      <c r="E29" s="331">
        <v>11345</v>
      </c>
      <c r="F29" s="333" t="s">
        <v>157</v>
      </c>
      <c r="G29" s="333" t="s">
        <v>157</v>
      </c>
      <c r="H29" s="332" t="s">
        <v>157</v>
      </c>
      <c r="I29" s="332" t="s">
        <v>157</v>
      </c>
      <c r="J29" s="333">
        <v>32</v>
      </c>
      <c r="K29" s="333">
        <v>374</v>
      </c>
      <c r="L29" s="333">
        <v>30</v>
      </c>
      <c r="M29" s="333">
        <v>338</v>
      </c>
      <c r="N29" s="332" t="s">
        <v>157</v>
      </c>
      <c r="O29" s="332" t="s">
        <v>157</v>
      </c>
      <c r="P29" s="333">
        <v>45</v>
      </c>
      <c r="Q29" s="333">
        <v>1023</v>
      </c>
      <c r="R29" s="333">
        <v>7</v>
      </c>
      <c r="S29" s="334">
        <v>78</v>
      </c>
      <c r="T29" s="430"/>
    </row>
    <row r="30" spans="1:20" s="323" customFormat="1" ht="12.6" customHeight="1" x14ac:dyDescent="0.15">
      <c r="A30" s="191"/>
      <c r="B30" s="325" t="s">
        <v>158</v>
      </c>
      <c r="C30" s="325" t="s">
        <v>265</v>
      </c>
      <c r="D30" s="431">
        <v>586</v>
      </c>
      <c r="E30" s="331">
        <v>8548</v>
      </c>
      <c r="F30" s="332" t="s">
        <v>157</v>
      </c>
      <c r="G30" s="332" t="s">
        <v>157</v>
      </c>
      <c r="H30" s="332" t="s">
        <v>157</v>
      </c>
      <c r="I30" s="332" t="s">
        <v>157</v>
      </c>
      <c r="J30" s="333">
        <v>26</v>
      </c>
      <c r="K30" s="333">
        <v>353</v>
      </c>
      <c r="L30" s="333">
        <v>26</v>
      </c>
      <c r="M30" s="333">
        <v>224</v>
      </c>
      <c r="N30" s="333" t="s">
        <v>157</v>
      </c>
      <c r="O30" s="333" t="s">
        <v>157</v>
      </c>
      <c r="P30" s="333">
        <v>47</v>
      </c>
      <c r="Q30" s="333">
        <v>1547</v>
      </c>
      <c r="R30" s="333">
        <v>10</v>
      </c>
      <c r="S30" s="334">
        <v>132</v>
      </c>
      <c r="T30" s="430"/>
    </row>
    <row r="31" spans="1:20" s="323" customFormat="1" ht="12.6" customHeight="1" x14ac:dyDescent="0.15">
      <c r="A31" s="191"/>
      <c r="B31" s="342" t="s">
        <v>158</v>
      </c>
      <c r="C31" s="342" t="s">
        <v>266</v>
      </c>
      <c r="D31" s="432">
        <v>458</v>
      </c>
      <c r="E31" s="344">
        <v>5296</v>
      </c>
      <c r="F31" s="335" t="s">
        <v>157</v>
      </c>
      <c r="G31" s="335" t="s">
        <v>157</v>
      </c>
      <c r="H31" s="335" t="s">
        <v>157</v>
      </c>
      <c r="I31" s="335" t="s">
        <v>157</v>
      </c>
      <c r="J31" s="336">
        <v>17</v>
      </c>
      <c r="K31" s="336">
        <v>317</v>
      </c>
      <c r="L31" s="336">
        <v>15</v>
      </c>
      <c r="M31" s="336">
        <v>246</v>
      </c>
      <c r="N31" s="335">
        <v>1</v>
      </c>
      <c r="O31" s="335">
        <v>2</v>
      </c>
      <c r="P31" s="336">
        <v>22</v>
      </c>
      <c r="Q31" s="336">
        <v>208</v>
      </c>
      <c r="R31" s="336">
        <v>7</v>
      </c>
      <c r="S31" s="337">
        <v>59</v>
      </c>
      <c r="T31" s="430"/>
    </row>
    <row r="32" spans="1:20" s="352" customFormat="1" ht="12.6" customHeight="1" x14ac:dyDescent="0.15">
      <c r="A32" s="348"/>
      <c r="B32" s="353" t="s">
        <v>267</v>
      </c>
      <c r="C32" s="354"/>
      <c r="D32" s="355">
        <v>292</v>
      </c>
      <c r="E32" s="355">
        <v>5497</v>
      </c>
      <c r="F32" s="349" t="s">
        <v>157</v>
      </c>
      <c r="G32" s="349" t="s">
        <v>157</v>
      </c>
      <c r="H32" s="349" t="s">
        <v>157</v>
      </c>
      <c r="I32" s="349" t="s">
        <v>157</v>
      </c>
      <c r="J32" s="350">
        <v>11</v>
      </c>
      <c r="K32" s="350">
        <v>91</v>
      </c>
      <c r="L32" s="350">
        <v>17</v>
      </c>
      <c r="M32" s="350">
        <v>509</v>
      </c>
      <c r="N32" s="349" t="s">
        <v>157</v>
      </c>
      <c r="O32" s="349" t="s">
        <v>157</v>
      </c>
      <c r="P32" s="350">
        <v>26</v>
      </c>
      <c r="Q32" s="350">
        <v>751</v>
      </c>
      <c r="R32" s="350">
        <v>12</v>
      </c>
      <c r="S32" s="357">
        <v>185</v>
      </c>
      <c r="T32" s="435"/>
    </row>
    <row r="33" spans="1:20" s="352" customFormat="1" ht="12.6" customHeight="1" x14ac:dyDescent="0.15">
      <c r="A33" s="348"/>
      <c r="B33" s="353" t="s">
        <v>268</v>
      </c>
      <c r="C33" s="354"/>
      <c r="D33" s="355">
        <v>226</v>
      </c>
      <c r="E33" s="355">
        <v>2457</v>
      </c>
      <c r="F33" s="349" t="s">
        <v>157</v>
      </c>
      <c r="G33" s="349" t="s">
        <v>157</v>
      </c>
      <c r="H33" s="349" t="s">
        <v>157</v>
      </c>
      <c r="I33" s="349" t="s">
        <v>157</v>
      </c>
      <c r="J33" s="350">
        <v>8</v>
      </c>
      <c r="K33" s="350">
        <v>80</v>
      </c>
      <c r="L33" s="350">
        <v>16</v>
      </c>
      <c r="M33" s="350">
        <v>147</v>
      </c>
      <c r="N33" s="349" t="s">
        <v>157</v>
      </c>
      <c r="O33" s="349" t="s">
        <v>157</v>
      </c>
      <c r="P33" s="350">
        <v>18</v>
      </c>
      <c r="Q33" s="350">
        <v>620</v>
      </c>
      <c r="R33" s="349">
        <v>1</v>
      </c>
      <c r="S33" s="359">
        <v>2</v>
      </c>
      <c r="T33" s="435"/>
    </row>
    <row r="34" spans="1:20" s="323" customFormat="1" ht="12.6" customHeight="1" x14ac:dyDescent="0.4">
      <c r="A34" s="191"/>
      <c r="B34" s="338" t="s">
        <v>269</v>
      </c>
      <c r="C34" s="338"/>
      <c r="D34" s="428">
        <v>374</v>
      </c>
      <c r="E34" s="429">
        <v>13891</v>
      </c>
      <c r="F34" s="328">
        <v>1</v>
      </c>
      <c r="G34" s="328">
        <v>1</v>
      </c>
      <c r="H34" s="328" t="s">
        <v>157</v>
      </c>
      <c r="I34" s="328" t="s">
        <v>157</v>
      </c>
      <c r="J34" s="328">
        <v>9</v>
      </c>
      <c r="K34" s="328">
        <v>245</v>
      </c>
      <c r="L34" s="328">
        <v>13</v>
      </c>
      <c r="M34" s="328">
        <v>164</v>
      </c>
      <c r="N34" s="328" t="s">
        <v>157</v>
      </c>
      <c r="O34" s="328" t="s">
        <v>157</v>
      </c>
      <c r="P34" s="328">
        <v>32</v>
      </c>
      <c r="Q34" s="328">
        <v>3235</v>
      </c>
      <c r="R34" s="328">
        <v>6</v>
      </c>
      <c r="S34" s="329">
        <v>85</v>
      </c>
      <c r="T34" s="430"/>
    </row>
    <row r="35" spans="1:20" s="323" customFormat="1" ht="12.6" customHeight="1" x14ac:dyDescent="0.15">
      <c r="A35" s="191"/>
      <c r="B35" s="325" t="s">
        <v>158</v>
      </c>
      <c r="C35" s="325" t="s">
        <v>270</v>
      </c>
      <c r="D35" s="431">
        <v>180</v>
      </c>
      <c r="E35" s="331">
        <v>2538</v>
      </c>
      <c r="F35" s="332">
        <v>1</v>
      </c>
      <c r="G35" s="332">
        <v>1</v>
      </c>
      <c r="H35" s="332" t="s">
        <v>157</v>
      </c>
      <c r="I35" s="332" t="s">
        <v>157</v>
      </c>
      <c r="J35" s="333">
        <v>7</v>
      </c>
      <c r="K35" s="333">
        <v>233</v>
      </c>
      <c r="L35" s="333">
        <v>6</v>
      </c>
      <c r="M35" s="333">
        <v>58</v>
      </c>
      <c r="N35" s="332" t="s">
        <v>157</v>
      </c>
      <c r="O35" s="332" t="s">
        <v>157</v>
      </c>
      <c r="P35" s="333">
        <v>12</v>
      </c>
      <c r="Q35" s="333">
        <v>82</v>
      </c>
      <c r="R35" s="333">
        <v>4</v>
      </c>
      <c r="S35" s="334">
        <v>41</v>
      </c>
      <c r="T35" s="430"/>
    </row>
    <row r="36" spans="1:20" s="323" customFormat="1" ht="12.6" customHeight="1" x14ac:dyDescent="0.15">
      <c r="A36" s="191"/>
      <c r="B36" s="342" t="s">
        <v>158</v>
      </c>
      <c r="C36" s="342" t="s">
        <v>271</v>
      </c>
      <c r="D36" s="432">
        <v>194</v>
      </c>
      <c r="E36" s="344">
        <v>11353</v>
      </c>
      <c r="F36" s="335" t="s">
        <v>157</v>
      </c>
      <c r="G36" s="335" t="s">
        <v>157</v>
      </c>
      <c r="H36" s="335" t="s">
        <v>157</v>
      </c>
      <c r="I36" s="335" t="s">
        <v>157</v>
      </c>
      <c r="J36" s="336">
        <v>2</v>
      </c>
      <c r="K36" s="336">
        <v>12</v>
      </c>
      <c r="L36" s="336">
        <v>7</v>
      </c>
      <c r="M36" s="336">
        <v>106</v>
      </c>
      <c r="N36" s="335" t="s">
        <v>157</v>
      </c>
      <c r="O36" s="335" t="s">
        <v>157</v>
      </c>
      <c r="P36" s="336">
        <v>20</v>
      </c>
      <c r="Q36" s="336">
        <v>3153</v>
      </c>
      <c r="R36" s="336">
        <v>2</v>
      </c>
      <c r="S36" s="337">
        <v>44</v>
      </c>
      <c r="T36" s="430"/>
    </row>
    <row r="37" spans="1:20" s="323" customFormat="1" ht="12.6" customHeight="1" x14ac:dyDescent="0.4">
      <c r="A37" s="191"/>
      <c r="B37" s="346" t="s">
        <v>272</v>
      </c>
      <c r="C37" s="346"/>
      <c r="D37" s="428">
        <v>1072</v>
      </c>
      <c r="E37" s="429">
        <v>19171</v>
      </c>
      <c r="F37" s="328" t="s">
        <v>157</v>
      </c>
      <c r="G37" s="328" t="s">
        <v>157</v>
      </c>
      <c r="H37" s="328" t="s">
        <v>157</v>
      </c>
      <c r="I37" s="328" t="s">
        <v>157</v>
      </c>
      <c r="J37" s="328">
        <v>44</v>
      </c>
      <c r="K37" s="328">
        <v>1933</v>
      </c>
      <c r="L37" s="328">
        <v>64</v>
      </c>
      <c r="M37" s="328">
        <v>805</v>
      </c>
      <c r="N37" s="328">
        <v>4</v>
      </c>
      <c r="O37" s="328">
        <v>193</v>
      </c>
      <c r="P37" s="328">
        <v>84</v>
      </c>
      <c r="Q37" s="328">
        <v>3415</v>
      </c>
      <c r="R37" s="328">
        <v>20</v>
      </c>
      <c r="S37" s="329">
        <v>148</v>
      </c>
      <c r="T37" s="430"/>
    </row>
    <row r="38" spans="1:20" s="323" customFormat="1" ht="12.6" customHeight="1" x14ac:dyDescent="0.15">
      <c r="A38" s="191"/>
      <c r="B38" s="325" t="s">
        <v>158</v>
      </c>
      <c r="C38" s="325" t="s">
        <v>273</v>
      </c>
      <c r="D38" s="431">
        <v>665</v>
      </c>
      <c r="E38" s="331">
        <v>11982</v>
      </c>
      <c r="F38" s="332" t="s">
        <v>157</v>
      </c>
      <c r="G38" s="332" t="s">
        <v>157</v>
      </c>
      <c r="H38" s="332" t="s">
        <v>157</v>
      </c>
      <c r="I38" s="332" t="s">
        <v>157</v>
      </c>
      <c r="J38" s="333">
        <v>27</v>
      </c>
      <c r="K38" s="333">
        <v>1314</v>
      </c>
      <c r="L38" s="333">
        <v>39</v>
      </c>
      <c r="M38" s="333">
        <v>496</v>
      </c>
      <c r="N38" s="333">
        <v>3</v>
      </c>
      <c r="O38" s="333">
        <v>183</v>
      </c>
      <c r="P38" s="333">
        <v>39</v>
      </c>
      <c r="Q38" s="333">
        <v>2136</v>
      </c>
      <c r="R38" s="333">
        <v>10</v>
      </c>
      <c r="S38" s="334">
        <v>42</v>
      </c>
      <c r="T38" s="430"/>
    </row>
    <row r="39" spans="1:20" s="323" customFormat="1" ht="12.6" customHeight="1" x14ac:dyDescent="0.15">
      <c r="A39" s="191"/>
      <c r="B39" s="325" t="s">
        <v>158</v>
      </c>
      <c r="C39" s="325" t="s">
        <v>274</v>
      </c>
      <c r="D39" s="432">
        <v>407</v>
      </c>
      <c r="E39" s="344">
        <v>7189</v>
      </c>
      <c r="F39" s="335" t="s">
        <v>157</v>
      </c>
      <c r="G39" s="335" t="s">
        <v>157</v>
      </c>
      <c r="H39" s="335" t="s">
        <v>157</v>
      </c>
      <c r="I39" s="335" t="s">
        <v>157</v>
      </c>
      <c r="J39" s="336">
        <v>17</v>
      </c>
      <c r="K39" s="336">
        <v>619</v>
      </c>
      <c r="L39" s="336">
        <v>25</v>
      </c>
      <c r="M39" s="336">
        <v>309</v>
      </c>
      <c r="N39" s="335">
        <v>1</v>
      </c>
      <c r="O39" s="335">
        <v>10</v>
      </c>
      <c r="P39" s="336">
        <v>45</v>
      </c>
      <c r="Q39" s="336">
        <v>1279</v>
      </c>
      <c r="R39" s="336">
        <v>10</v>
      </c>
      <c r="S39" s="337">
        <v>106</v>
      </c>
      <c r="T39" s="430"/>
    </row>
    <row r="40" spans="1:20" s="323" customFormat="1" ht="12.6" customHeight="1" x14ac:dyDescent="0.4">
      <c r="A40" s="191"/>
      <c r="B40" s="338" t="s">
        <v>275</v>
      </c>
      <c r="C40" s="338"/>
      <c r="D40" s="428">
        <v>2255</v>
      </c>
      <c r="E40" s="429">
        <v>42500</v>
      </c>
      <c r="F40" s="328" t="s">
        <v>157</v>
      </c>
      <c r="G40" s="328" t="s">
        <v>157</v>
      </c>
      <c r="H40" s="328" t="s">
        <v>157</v>
      </c>
      <c r="I40" s="328" t="s">
        <v>157</v>
      </c>
      <c r="J40" s="328">
        <v>49</v>
      </c>
      <c r="K40" s="328">
        <v>701</v>
      </c>
      <c r="L40" s="328">
        <v>108</v>
      </c>
      <c r="M40" s="328">
        <v>3308</v>
      </c>
      <c r="N40" s="328" t="s">
        <v>157</v>
      </c>
      <c r="O40" s="328" t="s">
        <v>157</v>
      </c>
      <c r="P40" s="328">
        <v>190</v>
      </c>
      <c r="Q40" s="328">
        <v>4093</v>
      </c>
      <c r="R40" s="328">
        <v>27</v>
      </c>
      <c r="S40" s="329">
        <v>288</v>
      </c>
      <c r="T40" s="430"/>
    </row>
    <row r="41" spans="1:20" s="323" customFormat="1" ht="12.6" customHeight="1" x14ac:dyDescent="0.15">
      <c r="A41" s="191"/>
      <c r="B41" s="325" t="s">
        <v>158</v>
      </c>
      <c r="C41" s="325" t="s">
        <v>276</v>
      </c>
      <c r="D41" s="431">
        <v>461</v>
      </c>
      <c r="E41" s="331">
        <v>11342</v>
      </c>
      <c r="F41" s="332" t="s">
        <v>157</v>
      </c>
      <c r="G41" s="332" t="s">
        <v>157</v>
      </c>
      <c r="H41" s="332" t="s">
        <v>157</v>
      </c>
      <c r="I41" s="332" t="s">
        <v>157</v>
      </c>
      <c r="J41" s="333">
        <v>4</v>
      </c>
      <c r="K41" s="333">
        <v>293</v>
      </c>
      <c r="L41" s="333">
        <v>13</v>
      </c>
      <c r="M41" s="333">
        <v>1206</v>
      </c>
      <c r="N41" s="332" t="s">
        <v>157</v>
      </c>
      <c r="O41" s="332" t="s">
        <v>157</v>
      </c>
      <c r="P41" s="333">
        <v>11</v>
      </c>
      <c r="Q41" s="333">
        <v>653</v>
      </c>
      <c r="R41" s="333">
        <v>7</v>
      </c>
      <c r="S41" s="334">
        <v>150</v>
      </c>
      <c r="T41" s="430"/>
    </row>
    <row r="42" spans="1:20" s="323" customFormat="1" ht="12.6" customHeight="1" x14ac:dyDescent="0.15">
      <c r="A42" s="191"/>
      <c r="B42" s="325" t="s">
        <v>158</v>
      </c>
      <c r="C42" s="325" t="s">
        <v>277</v>
      </c>
      <c r="D42" s="431">
        <v>383</v>
      </c>
      <c r="E42" s="331">
        <v>6370</v>
      </c>
      <c r="F42" s="332" t="s">
        <v>157</v>
      </c>
      <c r="G42" s="332" t="s">
        <v>157</v>
      </c>
      <c r="H42" s="332" t="s">
        <v>157</v>
      </c>
      <c r="I42" s="332" t="s">
        <v>157</v>
      </c>
      <c r="J42" s="333">
        <v>17</v>
      </c>
      <c r="K42" s="333">
        <v>184</v>
      </c>
      <c r="L42" s="333">
        <v>29</v>
      </c>
      <c r="M42" s="333">
        <v>755</v>
      </c>
      <c r="N42" s="332" t="s">
        <v>157</v>
      </c>
      <c r="O42" s="332" t="s">
        <v>157</v>
      </c>
      <c r="P42" s="333">
        <v>27</v>
      </c>
      <c r="Q42" s="333">
        <v>869</v>
      </c>
      <c r="R42" s="333">
        <v>5</v>
      </c>
      <c r="S42" s="334">
        <v>33</v>
      </c>
      <c r="T42" s="430"/>
    </row>
    <row r="43" spans="1:20" s="323" customFormat="1" ht="12.6" customHeight="1" x14ac:dyDescent="0.15">
      <c r="A43" s="191"/>
      <c r="B43" s="325" t="s">
        <v>158</v>
      </c>
      <c r="C43" s="325" t="s">
        <v>278</v>
      </c>
      <c r="D43" s="431">
        <v>486</v>
      </c>
      <c r="E43" s="331">
        <v>6408</v>
      </c>
      <c r="F43" s="332" t="s">
        <v>157</v>
      </c>
      <c r="G43" s="332" t="s">
        <v>157</v>
      </c>
      <c r="H43" s="332" t="s">
        <v>157</v>
      </c>
      <c r="I43" s="332" t="s">
        <v>157</v>
      </c>
      <c r="J43" s="333">
        <v>7</v>
      </c>
      <c r="K43" s="333">
        <v>42</v>
      </c>
      <c r="L43" s="333">
        <v>19</v>
      </c>
      <c r="M43" s="333">
        <v>156</v>
      </c>
      <c r="N43" s="332" t="s">
        <v>157</v>
      </c>
      <c r="O43" s="332" t="s">
        <v>157</v>
      </c>
      <c r="P43" s="333">
        <v>44</v>
      </c>
      <c r="Q43" s="333">
        <v>457</v>
      </c>
      <c r="R43" s="333">
        <v>6</v>
      </c>
      <c r="S43" s="334">
        <v>28</v>
      </c>
      <c r="T43" s="430"/>
    </row>
    <row r="44" spans="1:20" s="323" customFormat="1" ht="12.6" customHeight="1" x14ac:dyDescent="0.15">
      <c r="A44" s="191"/>
      <c r="B44" s="325" t="s">
        <v>158</v>
      </c>
      <c r="C44" s="325" t="s">
        <v>279</v>
      </c>
      <c r="D44" s="431">
        <v>268</v>
      </c>
      <c r="E44" s="331">
        <v>11396</v>
      </c>
      <c r="F44" s="332" t="s">
        <v>157</v>
      </c>
      <c r="G44" s="332" t="s">
        <v>157</v>
      </c>
      <c r="H44" s="332" t="s">
        <v>157</v>
      </c>
      <c r="I44" s="332" t="s">
        <v>157</v>
      </c>
      <c r="J44" s="333">
        <v>2</v>
      </c>
      <c r="K44" s="333">
        <v>13</v>
      </c>
      <c r="L44" s="333">
        <v>17</v>
      </c>
      <c r="M44" s="333">
        <v>885</v>
      </c>
      <c r="N44" s="332" t="s">
        <v>157</v>
      </c>
      <c r="O44" s="332" t="s">
        <v>157</v>
      </c>
      <c r="P44" s="333">
        <v>17</v>
      </c>
      <c r="Q44" s="333">
        <v>840</v>
      </c>
      <c r="R44" s="333">
        <v>3</v>
      </c>
      <c r="S44" s="334">
        <v>21</v>
      </c>
      <c r="T44" s="430"/>
    </row>
    <row r="45" spans="1:20" s="323" customFormat="1" ht="12.6" customHeight="1" x14ac:dyDescent="0.15">
      <c r="A45" s="191"/>
      <c r="B45" s="325" t="s">
        <v>158</v>
      </c>
      <c r="C45" s="325" t="s">
        <v>280</v>
      </c>
      <c r="D45" s="431">
        <v>255</v>
      </c>
      <c r="E45" s="331">
        <v>2366</v>
      </c>
      <c r="F45" s="332" t="s">
        <v>157</v>
      </c>
      <c r="G45" s="332" t="s">
        <v>157</v>
      </c>
      <c r="H45" s="332" t="s">
        <v>157</v>
      </c>
      <c r="I45" s="332" t="s">
        <v>157</v>
      </c>
      <c r="J45" s="333">
        <v>4</v>
      </c>
      <c r="K45" s="333">
        <v>14</v>
      </c>
      <c r="L45" s="333">
        <v>17</v>
      </c>
      <c r="M45" s="333">
        <v>137</v>
      </c>
      <c r="N45" s="332" t="s">
        <v>157</v>
      </c>
      <c r="O45" s="332" t="s">
        <v>157</v>
      </c>
      <c r="P45" s="333">
        <v>35</v>
      </c>
      <c r="Q45" s="333">
        <v>402</v>
      </c>
      <c r="R45" s="333">
        <v>1</v>
      </c>
      <c r="S45" s="334">
        <v>1</v>
      </c>
      <c r="T45" s="430"/>
    </row>
    <row r="46" spans="1:20" s="323" customFormat="1" ht="12.6" customHeight="1" x14ac:dyDescent="0.15">
      <c r="A46" s="191"/>
      <c r="B46" s="342" t="s">
        <v>158</v>
      </c>
      <c r="C46" s="342" t="s">
        <v>281</v>
      </c>
      <c r="D46" s="432">
        <v>402</v>
      </c>
      <c r="E46" s="344">
        <v>4618</v>
      </c>
      <c r="F46" s="335" t="s">
        <v>157</v>
      </c>
      <c r="G46" s="335" t="s">
        <v>157</v>
      </c>
      <c r="H46" s="335" t="s">
        <v>157</v>
      </c>
      <c r="I46" s="335" t="s">
        <v>157</v>
      </c>
      <c r="J46" s="336">
        <v>15</v>
      </c>
      <c r="K46" s="336">
        <v>155</v>
      </c>
      <c r="L46" s="336">
        <v>13</v>
      </c>
      <c r="M46" s="336">
        <v>169</v>
      </c>
      <c r="N46" s="335" t="s">
        <v>157</v>
      </c>
      <c r="O46" s="335" t="s">
        <v>157</v>
      </c>
      <c r="P46" s="336">
        <v>56</v>
      </c>
      <c r="Q46" s="336">
        <v>872</v>
      </c>
      <c r="R46" s="336">
        <v>5</v>
      </c>
      <c r="S46" s="337">
        <v>55</v>
      </c>
      <c r="T46" s="430"/>
    </row>
    <row r="47" spans="1:20" s="323" customFormat="1" ht="12.6" customHeight="1" x14ac:dyDescent="0.4">
      <c r="A47" s="191"/>
      <c r="B47" s="346" t="s">
        <v>282</v>
      </c>
      <c r="C47" s="346"/>
      <c r="D47" s="428">
        <v>818</v>
      </c>
      <c r="E47" s="429">
        <v>12648</v>
      </c>
      <c r="F47" s="328">
        <v>2</v>
      </c>
      <c r="G47" s="328">
        <v>10</v>
      </c>
      <c r="H47" s="328" t="s">
        <v>157</v>
      </c>
      <c r="I47" s="328" t="s">
        <v>157</v>
      </c>
      <c r="J47" s="328">
        <v>23</v>
      </c>
      <c r="K47" s="328">
        <v>577</v>
      </c>
      <c r="L47" s="328">
        <v>8</v>
      </c>
      <c r="M47" s="328">
        <v>162</v>
      </c>
      <c r="N47" s="328" t="s">
        <v>157</v>
      </c>
      <c r="O47" s="328" t="s">
        <v>157</v>
      </c>
      <c r="P47" s="328">
        <v>42</v>
      </c>
      <c r="Q47" s="328">
        <v>1277</v>
      </c>
      <c r="R47" s="328">
        <v>11</v>
      </c>
      <c r="S47" s="329">
        <v>141</v>
      </c>
      <c r="T47" s="430"/>
    </row>
    <row r="48" spans="1:20" s="323" customFormat="1" ht="12.6" customHeight="1" x14ac:dyDescent="0.15">
      <c r="A48" s="191"/>
      <c r="B48" s="325" t="s">
        <v>158</v>
      </c>
      <c r="C48" s="325" t="s">
        <v>283</v>
      </c>
      <c r="D48" s="431">
        <v>368</v>
      </c>
      <c r="E48" s="331">
        <v>6406</v>
      </c>
      <c r="F48" s="332">
        <v>2</v>
      </c>
      <c r="G48" s="332">
        <v>10</v>
      </c>
      <c r="H48" s="332" t="s">
        <v>157</v>
      </c>
      <c r="I48" s="332" t="s">
        <v>157</v>
      </c>
      <c r="J48" s="333">
        <v>10</v>
      </c>
      <c r="K48" s="333">
        <v>281</v>
      </c>
      <c r="L48" s="333">
        <v>4</v>
      </c>
      <c r="M48" s="333">
        <v>145</v>
      </c>
      <c r="N48" s="332" t="s">
        <v>157</v>
      </c>
      <c r="O48" s="332" t="s">
        <v>157</v>
      </c>
      <c r="P48" s="333">
        <v>22</v>
      </c>
      <c r="Q48" s="333">
        <v>358</v>
      </c>
      <c r="R48" s="333">
        <v>4</v>
      </c>
      <c r="S48" s="334">
        <v>35</v>
      </c>
      <c r="T48" s="430"/>
    </row>
    <row r="49" spans="1:20" s="323" customFormat="1" ht="12.6" customHeight="1" x14ac:dyDescent="0.15">
      <c r="A49" s="191"/>
      <c r="B49" s="325" t="s">
        <v>158</v>
      </c>
      <c r="C49" s="325" t="s">
        <v>284</v>
      </c>
      <c r="D49" s="432">
        <v>450</v>
      </c>
      <c r="E49" s="344">
        <v>6242</v>
      </c>
      <c r="F49" s="335" t="s">
        <v>157</v>
      </c>
      <c r="G49" s="335" t="s">
        <v>157</v>
      </c>
      <c r="H49" s="335" t="s">
        <v>157</v>
      </c>
      <c r="I49" s="335" t="s">
        <v>157</v>
      </c>
      <c r="J49" s="336">
        <v>13</v>
      </c>
      <c r="K49" s="336">
        <v>296</v>
      </c>
      <c r="L49" s="336">
        <v>4</v>
      </c>
      <c r="M49" s="336">
        <v>17</v>
      </c>
      <c r="N49" s="335" t="s">
        <v>157</v>
      </c>
      <c r="O49" s="335" t="s">
        <v>157</v>
      </c>
      <c r="P49" s="336">
        <v>20</v>
      </c>
      <c r="Q49" s="336">
        <v>919</v>
      </c>
      <c r="R49" s="336">
        <v>7</v>
      </c>
      <c r="S49" s="337">
        <v>106</v>
      </c>
      <c r="T49" s="430"/>
    </row>
    <row r="50" spans="1:20" s="352" customFormat="1" ht="12.6" customHeight="1" x14ac:dyDescent="0.15">
      <c r="A50" s="348"/>
      <c r="B50" s="353" t="s">
        <v>285</v>
      </c>
      <c r="C50" s="354"/>
      <c r="D50" s="355">
        <v>178</v>
      </c>
      <c r="E50" s="355">
        <v>2109</v>
      </c>
      <c r="F50" s="349" t="s">
        <v>157</v>
      </c>
      <c r="G50" s="349" t="s">
        <v>157</v>
      </c>
      <c r="H50" s="349" t="s">
        <v>157</v>
      </c>
      <c r="I50" s="349" t="s">
        <v>157</v>
      </c>
      <c r="J50" s="350">
        <v>3</v>
      </c>
      <c r="K50" s="350">
        <v>126</v>
      </c>
      <c r="L50" s="350">
        <v>6</v>
      </c>
      <c r="M50" s="350">
        <v>125</v>
      </c>
      <c r="N50" s="349" t="s">
        <v>157</v>
      </c>
      <c r="O50" s="349" t="s">
        <v>157</v>
      </c>
      <c r="P50" s="350">
        <v>12</v>
      </c>
      <c r="Q50" s="350">
        <v>237</v>
      </c>
      <c r="R50" s="349">
        <v>3</v>
      </c>
      <c r="S50" s="359">
        <v>9</v>
      </c>
      <c r="T50" s="435"/>
    </row>
    <row r="51" spans="1:20" s="352" customFormat="1" ht="12.6" customHeight="1" x14ac:dyDescent="0.15">
      <c r="A51" s="348"/>
      <c r="B51" s="353" t="s">
        <v>286</v>
      </c>
      <c r="C51" s="354"/>
      <c r="D51" s="355">
        <v>260</v>
      </c>
      <c r="E51" s="355">
        <v>2748</v>
      </c>
      <c r="F51" s="349" t="s">
        <v>157</v>
      </c>
      <c r="G51" s="349" t="s">
        <v>157</v>
      </c>
      <c r="H51" s="349" t="s">
        <v>157</v>
      </c>
      <c r="I51" s="349" t="s">
        <v>157</v>
      </c>
      <c r="J51" s="350">
        <v>11</v>
      </c>
      <c r="K51" s="350">
        <v>65</v>
      </c>
      <c r="L51" s="350">
        <v>12</v>
      </c>
      <c r="M51" s="350">
        <v>79</v>
      </c>
      <c r="N51" s="349" t="s">
        <v>157</v>
      </c>
      <c r="O51" s="349" t="s">
        <v>157</v>
      </c>
      <c r="P51" s="350">
        <v>26</v>
      </c>
      <c r="Q51" s="350">
        <v>443</v>
      </c>
      <c r="R51" s="350">
        <v>3</v>
      </c>
      <c r="S51" s="357">
        <v>33</v>
      </c>
      <c r="T51" s="435"/>
    </row>
    <row r="52" spans="1:20" s="352" customFormat="1" ht="12.6" customHeight="1" x14ac:dyDescent="0.15">
      <c r="A52" s="348"/>
      <c r="B52" s="353" t="s">
        <v>287</v>
      </c>
      <c r="C52" s="354"/>
      <c r="D52" s="355">
        <v>86</v>
      </c>
      <c r="E52" s="355">
        <v>763</v>
      </c>
      <c r="F52" s="349">
        <v>1</v>
      </c>
      <c r="G52" s="349">
        <v>3</v>
      </c>
      <c r="H52" s="349" t="s">
        <v>157</v>
      </c>
      <c r="I52" s="349" t="s">
        <v>157</v>
      </c>
      <c r="J52" s="350">
        <v>1</v>
      </c>
      <c r="K52" s="350">
        <v>37</v>
      </c>
      <c r="L52" s="350">
        <v>9</v>
      </c>
      <c r="M52" s="350">
        <v>37</v>
      </c>
      <c r="N52" s="349" t="s">
        <v>157</v>
      </c>
      <c r="O52" s="349" t="s">
        <v>157</v>
      </c>
      <c r="P52" s="350">
        <v>6</v>
      </c>
      <c r="Q52" s="350">
        <v>37</v>
      </c>
      <c r="R52" s="350" t="s">
        <v>157</v>
      </c>
      <c r="S52" s="357" t="s">
        <v>157</v>
      </c>
      <c r="T52" s="435"/>
    </row>
    <row r="53" spans="1:20" s="352" customFormat="1" ht="12.6" customHeight="1" x14ac:dyDescent="0.15">
      <c r="A53" s="348"/>
      <c r="B53" s="353" t="s">
        <v>288</v>
      </c>
      <c r="C53" s="354"/>
      <c r="D53" s="355">
        <v>116</v>
      </c>
      <c r="E53" s="355">
        <v>1410</v>
      </c>
      <c r="F53" s="349" t="s">
        <v>157</v>
      </c>
      <c r="G53" s="349" t="s">
        <v>157</v>
      </c>
      <c r="H53" s="349" t="s">
        <v>157</v>
      </c>
      <c r="I53" s="349" t="s">
        <v>157</v>
      </c>
      <c r="J53" s="350">
        <v>4</v>
      </c>
      <c r="K53" s="350">
        <v>19</v>
      </c>
      <c r="L53" s="350">
        <v>5</v>
      </c>
      <c r="M53" s="350">
        <v>16</v>
      </c>
      <c r="N53" s="349" t="s">
        <v>157</v>
      </c>
      <c r="O53" s="349" t="s">
        <v>157</v>
      </c>
      <c r="P53" s="350">
        <v>11</v>
      </c>
      <c r="Q53" s="350">
        <v>260</v>
      </c>
      <c r="R53" s="350">
        <v>2</v>
      </c>
      <c r="S53" s="357">
        <v>8</v>
      </c>
      <c r="T53" s="435"/>
    </row>
    <row r="54" spans="1:20" s="352" customFormat="1" ht="12.6" customHeight="1" x14ac:dyDescent="0.15">
      <c r="A54" s="348"/>
      <c r="B54" s="346" t="s">
        <v>289</v>
      </c>
      <c r="C54" s="346"/>
      <c r="D54" s="355">
        <v>60</v>
      </c>
      <c r="E54" s="355">
        <v>820</v>
      </c>
      <c r="F54" s="349" t="s">
        <v>157</v>
      </c>
      <c r="G54" s="349" t="s">
        <v>157</v>
      </c>
      <c r="H54" s="349" t="s">
        <v>157</v>
      </c>
      <c r="I54" s="349" t="s">
        <v>157</v>
      </c>
      <c r="J54" s="350">
        <v>3</v>
      </c>
      <c r="K54" s="350">
        <v>13</v>
      </c>
      <c r="L54" s="350">
        <v>3</v>
      </c>
      <c r="M54" s="350">
        <v>9</v>
      </c>
      <c r="N54" s="349" t="s">
        <v>157</v>
      </c>
      <c r="O54" s="349" t="s">
        <v>157</v>
      </c>
      <c r="P54" s="350">
        <v>2</v>
      </c>
      <c r="Q54" s="350">
        <v>23</v>
      </c>
      <c r="R54" s="349" t="s">
        <v>157</v>
      </c>
      <c r="S54" s="359" t="s">
        <v>157</v>
      </c>
      <c r="T54" s="435"/>
    </row>
    <row r="55" spans="1:20" s="323" customFormat="1" ht="12.6" customHeight="1" x14ac:dyDescent="0.4">
      <c r="A55" s="191"/>
      <c r="B55" s="338" t="s">
        <v>290</v>
      </c>
      <c r="C55" s="338"/>
      <c r="D55" s="428">
        <v>1261</v>
      </c>
      <c r="E55" s="429">
        <v>21223</v>
      </c>
      <c r="F55" s="328" t="s">
        <v>157</v>
      </c>
      <c r="G55" s="328" t="s">
        <v>157</v>
      </c>
      <c r="H55" s="328" t="s">
        <v>157</v>
      </c>
      <c r="I55" s="328" t="s">
        <v>157</v>
      </c>
      <c r="J55" s="328">
        <v>58</v>
      </c>
      <c r="K55" s="328">
        <v>972</v>
      </c>
      <c r="L55" s="328">
        <v>66</v>
      </c>
      <c r="M55" s="328">
        <v>2027</v>
      </c>
      <c r="N55" s="328" t="s">
        <v>157</v>
      </c>
      <c r="O55" s="328" t="s">
        <v>157</v>
      </c>
      <c r="P55" s="328">
        <v>157</v>
      </c>
      <c r="Q55" s="328">
        <v>3678</v>
      </c>
      <c r="R55" s="328">
        <v>22</v>
      </c>
      <c r="S55" s="329">
        <v>183</v>
      </c>
      <c r="T55" s="430"/>
    </row>
    <row r="56" spans="1:20" s="323" customFormat="1" ht="12.6" customHeight="1" x14ac:dyDescent="0.15">
      <c r="A56" s="191"/>
      <c r="B56" s="325" t="s">
        <v>158</v>
      </c>
      <c r="C56" s="325" t="s">
        <v>291</v>
      </c>
      <c r="D56" s="431">
        <v>338</v>
      </c>
      <c r="E56" s="331">
        <v>4555</v>
      </c>
      <c r="F56" s="332" t="s">
        <v>157</v>
      </c>
      <c r="G56" s="332" t="s">
        <v>157</v>
      </c>
      <c r="H56" s="332" t="s">
        <v>157</v>
      </c>
      <c r="I56" s="332" t="s">
        <v>157</v>
      </c>
      <c r="J56" s="333">
        <v>12</v>
      </c>
      <c r="K56" s="333">
        <v>106</v>
      </c>
      <c r="L56" s="333">
        <v>15</v>
      </c>
      <c r="M56" s="333">
        <v>150</v>
      </c>
      <c r="N56" s="332" t="s">
        <v>157</v>
      </c>
      <c r="O56" s="332" t="s">
        <v>157</v>
      </c>
      <c r="P56" s="333">
        <v>42</v>
      </c>
      <c r="Q56" s="333">
        <v>1123</v>
      </c>
      <c r="R56" s="333">
        <v>7</v>
      </c>
      <c r="S56" s="334">
        <v>44</v>
      </c>
      <c r="T56" s="430"/>
    </row>
    <row r="57" spans="1:20" s="323" customFormat="1" ht="12.6" customHeight="1" x14ac:dyDescent="0.15">
      <c r="A57" s="191"/>
      <c r="B57" s="325" t="s">
        <v>158</v>
      </c>
      <c r="C57" s="325" t="s">
        <v>292</v>
      </c>
      <c r="D57" s="431">
        <v>557</v>
      </c>
      <c r="E57" s="331">
        <v>8251</v>
      </c>
      <c r="F57" s="332" t="s">
        <v>157</v>
      </c>
      <c r="G57" s="332" t="s">
        <v>157</v>
      </c>
      <c r="H57" s="332" t="s">
        <v>157</v>
      </c>
      <c r="I57" s="332" t="s">
        <v>157</v>
      </c>
      <c r="J57" s="333">
        <v>32</v>
      </c>
      <c r="K57" s="333">
        <v>495</v>
      </c>
      <c r="L57" s="333">
        <v>23</v>
      </c>
      <c r="M57" s="333">
        <v>420</v>
      </c>
      <c r="N57" s="332" t="s">
        <v>157</v>
      </c>
      <c r="O57" s="332" t="s">
        <v>157</v>
      </c>
      <c r="P57" s="333">
        <v>68</v>
      </c>
      <c r="Q57" s="333">
        <v>1431</v>
      </c>
      <c r="R57" s="333">
        <v>7</v>
      </c>
      <c r="S57" s="334">
        <v>56</v>
      </c>
      <c r="T57" s="430"/>
    </row>
    <row r="58" spans="1:20" s="323" customFormat="1" ht="12.6" customHeight="1" x14ac:dyDescent="0.15">
      <c r="A58" s="191"/>
      <c r="B58" s="342" t="s">
        <v>158</v>
      </c>
      <c r="C58" s="342" t="s">
        <v>293</v>
      </c>
      <c r="D58" s="432">
        <v>366</v>
      </c>
      <c r="E58" s="344">
        <v>8417</v>
      </c>
      <c r="F58" s="335" t="s">
        <v>157</v>
      </c>
      <c r="G58" s="335" t="s">
        <v>157</v>
      </c>
      <c r="H58" s="335" t="s">
        <v>157</v>
      </c>
      <c r="I58" s="335" t="s">
        <v>157</v>
      </c>
      <c r="J58" s="336">
        <v>14</v>
      </c>
      <c r="K58" s="336">
        <v>371</v>
      </c>
      <c r="L58" s="336">
        <v>28</v>
      </c>
      <c r="M58" s="336">
        <v>1457</v>
      </c>
      <c r="N58" s="335" t="s">
        <v>157</v>
      </c>
      <c r="O58" s="335" t="s">
        <v>157</v>
      </c>
      <c r="P58" s="336">
        <v>47</v>
      </c>
      <c r="Q58" s="336">
        <v>1124</v>
      </c>
      <c r="R58" s="336">
        <v>8</v>
      </c>
      <c r="S58" s="337">
        <v>83</v>
      </c>
      <c r="T58" s="430"/>
    </row>
    <row r="59" spans="1:20" s="352" customFormat="1" ht="12.6" customHeight="1" x14ac:dyDescent="0.15">
      <c r="A59" s="348"/>
      <c r="B59" s="346" t="s">
        <v>294</v>
      </c>
      <c r="C59" s="346"/>
      <c r="D59" s="436">
        <v>44</v>
      </c>
      <c r="E59" s="437">
        <v>912</v>
      </c>
      <c r="F59" s="349" t="s">
        <v>157</v>
      </c>
      <c r="G59" s="349" t="s">
        <v>157</v>
      </c>
      <c r="H59" s="349" t="s">
        <v>157</v>
      </c>
      <c r="I59" s="349" t="s">
        <v>157</v>
      </c>
      <c r="J59" s="350">
        <v>2</v>
      </c>
      <c r="K59" s="350">
        <v>26</v>
      </c>
      <c r="L59" s="350">
        <v>3</v>
      </c>
      <c r="M59" s="350">
        <v>15</v>
      </c>
      <c r="N59" s="349" t="s">
        <v>157</v>
      </c>
      <c r="O59" s="349" t="s">
        <v>157</v>
      </c>
      <c r="P59" s="350">
        <v>2</v>
      </c>
      <c r="Q59" s="350">
        <v>90</v>
      </c>
      <c r="R59" s="349" t="s">
        <v>157</v>
      </c>
      <c r="S59" s="359" t="s">
        <v>157</v>
      </c>
      <c r="T59" s="435"/>
    </row>
    <row r="60" spans="1:20" s="352" customFormat="1" ht="12.6" customHeight="1" x14ac:dyDescent="0.15">
      <c r="A60" s="348"/>
      <c r="B60" s="353" t="s">
        <v>295</v>
      </c>
      <c r="C60" s="358"/>
      <c r="D60" s="355">
        <v>194</v>
      </c>
      <c r="E60" s="356">
        <v>2658</v>
      </c>
      <c r="F60" s="349" t="s">
        <v>157</v>
      </c>
      <c r="G60" s="349" t="s">
        <v>157</v>
      </c>
      <c r="H60" s="349" t="s">
        <v>157</v>
      </c>
      <c r="I60" s="349" t="s">
        <v>157</v>
      </c>
      <c r="J60" s="350">
        <v>14</v>
      </c>
      <c r="K60" s="350">
        <v>197</v>
      </c>
      <c r="L60" s="350">
        <v>12</v>
      </c>
      <c r="M60" s="350">
        <v>168</v>
      </c>
      <c r="N60" s="349" t="s">
        <v>157</v>
      </c>
      <c r="O60" s="349" t="s">
        <v>157</v>
      </c>
      <c r="P60" s="350">
        <v>22</v>
      </c>
      <c r="Q60" s="350">
        <v>898</v>
      </c>
      <c r="R60" s="350">
        <v>1</v>
      </c>
      <c r="S60" s="357">
        <v>7</v>
      </c>
      <c r="T60" s="435"/>
    </row>
    <row r="61" spans="1:20" s="352" customFormat="1" ht="12.6" customHeight="1" x14ac:dyDescent="0.15">
      <c r="A61" s="348"/>
      <c r="B61" s="353" t="s">
        <v>296</v>
      </c>
      <c r="C61" s="358"/>
      <c r="D61" s="355">
        <v>19</v>
      </c>
      <c r="E61" s="356">
        <v>113</v>
      </c>
      <c r="F61" s="349" t="s">
        <v>157</v>
      </c>
      <c r="G61" s="349" t="s">
        <v>157</v>
      </c>
      <c r="H61" s="349" t="s">
        <v>157</v>
      </c>
      <c r="I61" s="349" t="s">
        <v>157</v>
      </c>
      <c r="J61" s="350" t="s">
        <v>157</v>
      </c>
      <c r="K61" s="350" t="s">
        <v>157</v>
      </c>
      <c r="L61" s="349">
        <v>2</v>
      </c>
      <c r="M61" s="349">
        <v>12</v>
      </c>
      <c r="N61" s="349" t="s">
        <v>157</v>
      </c>
      <c r="O61" s="349" t="s">
        <v>157</v>
      </c>
      <c r="P61" s="350">
        <v>1</v>
      </c>
      <c r="Q61" s="350">
        <v>4</v>
      </c>
      <c r="R61" s="349" t="s">
        <v>157</v>
      </c>
      <c r="S61" s="359" t="s">
        <v>157</v>
      </c>
      <c r="T61" s="435"/>
    </row>
    <row r="62" spans="1:20" s="352" customFormat="1" ht="12.6" customHeight="1" x14ac:dyDescent="0.15">
      <c r="A62" s="348"/>
      <c r="B62" s="346" t="s">
        <v>297</v>
      </c>
      <c r="C62" s="346"/>
      <c r="D62" s="355">
        <v>108</v>
      </c>
      <c r="E62" s="356">
        <v>2299</v>
      </c>
      <c r="F62" s="349" t="s">
        <v>157</v>
      </c>
      <c r="G62" s="349" t="s">
        <v>157</v>
      </c>
      <c r="H62" s="349" t="s">
        <v>157</v>
      </c>
      <c r="I62" s="349" t="s">
        <v>157</v>
      </c>
      <c r="J62" s="350">
        <v>8</v>
      </c>
      <c r="K62" s="350">
        <v>169</v>
      </c>
      <c r="L62" s="350">
        <v>5</v>
      </c>
      <c r="M62" s="350">
        <v>64</v>
      </c>
      <c r="N62" s="349" t="s">
        <v>157</v>
      </c>
      <c r="O62" s="349" t="s">
        <v>157</v>
      </c>
      <c r="P62" s="350">
        <v>11</v>
      </c>
      <c r="Q62" s="350">
        <v>374</v>
      </c>
      <c r="R62" s="350">
        <v>1</v>
      </c>
      <c r="S62" s="357">
        <v>7</v>
      </c>
      <c r="T62" s="435"/>
    </row>
    <row r="63" spans="1:20" s="323" customFormat="1" ht="12.6" customHeight="1" x14ac:dyDescent="0.4">
      <c r="A63" s="191"/>
      <c r="B63" s="338" t="s">
        <v>298</v>
      </c>
      <c r="C63" s="338"/>
      <c r="D63" s="339">
        <v>516</v>
      </c>
      <c r="E63" s="340">
        <v>9120</v>
      </c>
      <c r="F63" s="328" t="s">
        <v>157</v>
      </c>
      <c r="G63" s="328" t="s">
        <v>157</v>
      </c>
      <c r="H63" s="328" t="s">
        <v>157</v>
      </c>
      <c r="I63" s="328" t="s">
        <v>157</v>
      </c>
      <c r="J63" s="328">
        <v>28</v>
      </c>
      <c r="K63" s="328">
        <v>354</v>
      </c>
      <c r="L63" s="328">
        <v>41</v>
      </c>
      <c r="M63" s="328">
        <v>422</v>
      </c>
      <c r="N63" s="328" t="s">
        <v>157</v>
      </c>
      <c r="O63" s="328" t="s">
        <v>157</v>
      </c>
      <c r="P63" s="328">
        <v>44</v>
      </c>
      <c r="Q63" s="328">
        <v>918</v>
      </c>
      <c r="R63" s="328">
        <v>13</v>
      </c>
      <c r="S63" s="329">
        <v>296</v>
      </c>
      <c r="T63" s="430"/>
    </row>
    <row r="64" spans="1:20" s="323" customFormat="1" ht="12.6" customHeight="1" x14ac:dyDescent="0.15">
      <c r="A64" s="191"/>
      <c r="B64" s="325" t="s">
        <v>158</v>
      </c>
      <c r="C64" s="325" t="s">
        <v>299</v>
      </c>
      <c r="D64" s="330">
        <v>209</v>
      </c>
      <c r="E64" s="331">
        <v>3028</v>
      </c>
      <c r="F64" s="332" t="s">
        <v>157</v>
      </c>
      <c r="G64" s="332" t="s">
        <v>157</v>
      </c>
      <c r="H64" s="332" t="s">
        <v>157</v>
      </c>
      <c r="I64" s="332" t="s">
        <v>157</v>
      </c>
      <c r="J64" s="333">
        <v>13</v>
      </c>
      <c r="K64" s="333">
        <v>190</v>
      </c>
      <c r="L64" s="333">
        <v>19</v>
      </c>
      <c r="M64" s="333">
        <v>219</v>
      </c>
      <c r="N64" s="332" t="s">
        <v>157</v>
      </c>
      <c r="O64" s="332" t="s">
        <v>157</v>
      </c>
      <c r="P64" s="333">
        <v>19</v>
      </c>
      <c r="Q64" s="333">
        <v>212</v>
      </c>
      <c r="R64" s="333">
        <v>6</v>
      </c>
      <c r="S64" s="334">
        <v>54</v>
      </c>
      <c r="T64" s="430"/>
    </row>
    <row r="65" spans="1:20" s="323" customFormat="1" ht="12.6" customHeight="1" x14ac:dyDescent="0.15">
      <c r="A65" s="191"/>
      <c r="B65" s="325" t="s">
        <v>158</v>
      </c>
      <c r="C65" s="325" t="s">
        <v>300</v>
      </c>
      <c r="D65" s="330">
        <v>178</v>
      </c>
      <c r="E65" s="331">
        <v>5087</v>
      </c>
      <c r="F65" s="332" t="s">
        <v>157</v>
      </c>
      <c r="G65" s="332" t="s">
        <v>157</v>
      </c>
      <c r="H65" s="332" t="s">
        <v>157</v>
      </c>
      <c r="I65" s="332" t="s">
        <v>157</v>
      </c>
      <c r="J65" s="333">
        <v>8</v>
      </c>
      <c r="K65" s="333">
        <v>114</v>
      </c>
      <c r="L65" s="333">
        <v>10</v>
      </c>
      <c r="M65" s="333">
        <v>154</v>
      </c>
      <c r="N65" s="332" t="s">
        <v>157</v>
      </c>
      <c r="O65" s="332" t="s">
        <v>157</v>
      </c>
      <c r="P65" s="333">
        <v>18</v>
      </c>
      <c r="Q65" s="333">
        <v>666</v>
      </c>
      <c r="R65" s="333">
        <v>3</v>
      </c>
      <c r="S65" s="334">
        <v>235</v>
      </c>
      <c r="T65" s="430"/>
    </row>
    <row r="66" spans="1:20" s="323" customFormat="1" ht="12.6" customHeight="1" x14ac:dyDescent="0.15">
      <c r="A66" s="191"/>
      <c r="B66" s="342" t="s">
        <v>158</v>
      </c>
      <c r="C66" s="342" t="s">
        <v>301</v>
      </c>
      <c r="D66" s="343">
        <v>129</v>
      </c>
      <c r="E66" s="344">
        <v>1005</v>
      </c>
      <c r="F66" s="335" t="s">
        <v>157</v>
      </c>
      <c r="G66" s="335" t="s">
        <v>157</v>
      </c>
      <c r="H66" s="335" t="s">
        <v>157</v>
      </c>
      <c r="I66" s="335" t="s">
        <v>157</v>
      </c>
      <c r="J66" s="336">
        <v>7</v>
      </c>
      <c r="K66" s="336">
        <v>50</v>
      </c>
      <c r="L66" s="336">
        <v>12</v>
      </c>
      <c r="M66" s="336">
        <v>49</v>
      </c>
      <c r="N66" s="335" t="s">
        <v>157</v>
      </c>
      <c r="O66" s="335" t="s">
        <v>157</v>
      </c>
      <c r="P66" s="336">
        <v>7</v>
      </c>
      <c r="Q66" s="336">
        <v>40</v>
      </c>
      <c r="R66" s="336">
        <v>4</v>
      </c>
      <c r="S66" s="337">
        <v>7</v>
      </c>
      <c r="T66" s="430"/>
    </row>
    <row r="67" spans="1:20" s="352" customFormat="1" ht="12.6" customHeight="1" x14ac:dyDescent="0.15">
      <c r="A67" s="348"/>
      <c r="B67" s="346" t="s">
        <v>302</v>
      </c>
      <c r="C67" s="346"/>
      <c r="D67" s="355">
        <v>434</v>
      </c>
      <c r="E67" s="356">
        <v>8524</v>
      </c>
      <c r="F67" s="349" t="s">
        <v>157</v>
      </c>
      <c r="G67" s="349" t="s">
        <v>157</v>
      </c>
      <c r="H67" s="349" t="s">
        <v>157</v>
      </c>
      <c r="I67" s="349" t="s">
        <v>157</v>
      </c>
      <c r="J67" s="350">
        <v>18</v>
      </c>
      <c r="K67" s="350">
        <v>227</v>
      </c>
      <c r="L67" s="350">
        <v>29</v>
      </c>
      <c r="M67" s="350">
        <v>923</v>
      </c>
      <c r="N67" s="349" t="s">
        <v>157</v>
      </c>
      <c r="O67" s="349" t="s">
        <v>157</v>
      </c>
      <c r="P67" s="350">
        <v>36</v>
      </c>
      <c r="Q67" s="350">
        <v>534</v>
      </c>
      <c r="R67" s="350">
        <v>10</v>
      </c>
      <c r="S67" s="357">
        <v>278</v>
      </c>
      <c r="T67" s="435"/>
    </row>
    <row r="68" spans="1:20" s="323" customFormat="1" ht="12.6" customHeight="1" x14ac:dyDescent="0.4">
      <c r="A68" s="191"/>
      <c r="B68" s="338" t="s">
        <v>303</v>
      </c>
      <c r="C68" s="338"/>
      <c r="D68" s="339">
        <v>743</v>
      </c>
      <c r="E68" s="340">
        <v>12282</v>
      </c>
      <c r="F68" s="328" t="s">
        <v>157</v>
      </c>
      <c r="G68" s="328" t="s">
        <v>157</v>
      </c>
      <c r="H68" s="328" t="s">
        <v>157</v>
      </c>
      <c r="I68" s="328" t="s">
        <v>157</v>
      </c>
      <c r="J68" s="328">
        <v>30</v>
      </c>
      <c r="K68" s="328">
        <v>457</v>
      </c>
      <c r="L68" s="328">
        <v>41</v>
      </c>
      <c r="M68" s="328">
        <v>496</v>
      </c>
      <c r="N68" s="328" t="s">
        <v>157</v>
      </c>
      <c r="O68" s="328" t="s">
        <v>157</v>
      </c>
      <c r="P68" s="328">
        <v>86</v>
      </c>
      <c r="Q68" s="328">
        <v>1460</v>
      </c>
      <c r="R68" s="328">
        <v>6</v>
      </c>
      <c r="S68" s="329">
        <v>80</v>
      </c>
      <c r="T68" s="430"/>
    </row>
    <row r="69" spans="1:20" s="323" customFormat="1" ht="12.6" customHeight="1" x14ac:dyDescent="0.15">
      <c r="A69" s="191"/>
      <c r="B69" s="325" t="s">
        <v>158</v>
      </c>
      <c r="C69" s="325" t="s">
        <v>304</v>
      </c>
      <c r="D69" s="330">
        <v>223</v>
      </c>
      <c r="E69" s="331">
        <v>3840</v>
      </c>
      <c r="F69" s="332" t="s">
        <v>157</v>
      </c>
      <c r="G69" s="332" t="s">
        <v>157</v>
      </c>
      <c r="H69" s="332" t="s">
        <v>157</v>
      </c>
      <c r="I69" s="332" t="s">
        <v>157</v>
      </c>
      <c r="J69" s="333">
        <v>4</v>
      </c>
      <c r="K69" s="333">
        <v>37</v>
      </c>
      <c r="L69" s="333">
        <v>7</v>
      </c>
      <c r="M69" s="333">
        <v>97</v>
      </c>
      <c r="N69" s="332" t="s">
        <v>157</v>
      </c>
      <c r="O69" s="332" t="s">
        <v>157</v>
      </c>
      <c r="P69" s="333">
        <v>22</v>
      </c>
      <c r="Q69" s="333">
        <v>718</v>
      </c>
      <c r="R69" s="333">
        <v>1</v>
      </c>
      <c r="S69" s="334">
        <v>54</v>
      </c>
      <c r="T69" s="430"/>
    </row>
    <row r="70" spans="1:20" s="323" customFormat="1" ht="12.6" customHeight="1" x14ac:dyDescent="0.15">
      <c r="A70" s="191"/>
      <c r="B70" s="325" t="s">
        <v>158</v>
      </c>
      <c r="C70" s="325" t="s">
        <v>305</v>
      </c>
      <c r="D70" s="330">
        <v>188</v>
      </c>
      <c r="E70" s="331">
        <v>2979</v>
      </c>
      <c r="F70" s="332" t="s">
        <v>157</v>
      </c>
      <c r="G70" s="332" t="s">
        <v>157</v>
      </c>
      <c r="H70" s="332" t="s">
        <v>157</v>
      </c>
      <c r="I70" s="332" t="s">
        <v>157</v>
      </c>
      <c r="J70" s="333">
        <v>7</v>
      </c>
      <c r="K70" s="333">
        <v>99</v>
      </c>
      <c r="L70" s="333">
        <v>8</v>
      </c>
      <c r="M70" s="333">
        <v>38</v>
      </c>
      <c r="N70" s="332" t="s">
        <v>157</v>
      </c>
      <c r="O70" s="332" t="s">
        <v>157</v>
      </c>
      <c r="P70" s="333">
        <v>19</v>
      </c>
      <c r="Q70" s="333">
        <v>144</v>
      </c>
      <c r="R70" s="333">
        <v>2</v>
      </c>
      <c r="S70" s="334">
        <v>14</v>
      </c>
      <c r="T70" s="430"/>
    </row>
    <row r="71" spans="1:20" s="323" customFormat="1" ht="12.6" customHeight="1" x14ac:dyDescent="0.15">
      <c r="A71" s="191"/>
      <c r="B71" s="325" t="s">
        <v>158</v>
      </c>
      <c r="C71" s="325" t="s">
        <v>306</v>
      </c>
      <c r="D71" s="330">
        <v>274</v>
      </c>
      <c r="E71" s="331">
        <v>4817</v>
      </c>
      <c r="F71" s="332" t="s">
        <v>157</v>
      </c>
      <c r="G71" s="332" t="s">
        <v>157</v>
      </c>
      <c r="H71" s="332" t="s">
        <v>157</v>
      </c>
      <c r="I71" s="332" t="s">
        <v>157</v>
      </c>
      <c r="J71" s="333">
        <v>17</v>
      </c>
      <c r="K71" s="333">
        <v>308</v>
      </c>
      <c r="L71" s="333">
        <v>20</v>
      </c>
      <c r="M71" s="333">
        <v>313</v>
      </c>
      <c r="N71" s="332" t="s">
        <v>157</v>
      </c>
      <c r="O71" s="332" t="s">
        <v>157</v>
      </c>
      <c r="P71" s="333">
        <v>40</v>
      </c>
      <c r="Q71" s="333">
        <v>527</v>
      </c>
      <c r="R71" s="333">
        <v>3</v>
      </c>
      <c r="S71" s="334">
        <v>12</v>
      </c>
      <c r="T71" s="430"/>
    </row>
    <row r="72" spans="1:20" s="323" customFormat="1" ht="12.6" customHeight="1" x14ac:dyDescent="0.15">
      <c r="A72" s="191"/>
      <c r="B72" s="342" t="s">
        <v>158</v>
      </c>
      <c r="C72" s="342" t="s">
        <v>307</v>
      </c>
      <c r="D72" s="343">
        <v>58</v>
      </c>
      <c r="E72" s="344">
        <v>646</v>
      </c>
      <c r="F72" s="335" t="s">
        <v>157</v>
      </c>
      <c r="G72" s="335" t="s">
        <v>157</v>
      </c>
      <c r="H72" s="335" t="s">
        <v>157</v>
      </c>
      <c r="I72" s="335" t="s">
        <v>157</v>
      </c>
      <c r="J72" s="336">
        <v>2</v>
      </c>
      <c r="K72" s="336">
        <v>13</v>
      </c>
      <c r="L72" s="336">
        <v>6</v>
      </c>
      <c r="M72" s="336">
        <v>48</v>
      </c>
      <c r="N72" s="335" t="s">
        <v>157</v>
      </c>
      <c r="O72" s="335" t="s">
        <v>157</v>
      </c>
      <c r="P72" s="336">
        <v>5</v>
      </c>
      <c r="Q72" s="336">
        <v>71</v>
      </c>
      <c r="R72" s="335" t="s">
        <v>157</v>
      </c>
      <c r="S72" s="433" t="s">
        <v>157</v>
      </c>
      <c r="T72" s="430"/>
    </row>
    <row r="73" spans="1:20" s="352" customFormat="1" ht="12.6" customHeight="1" x14ac:dyDescent="0.15">
      <c r="A73" s="348"/>
      <c r="B73" s="346" t="s">
        <v>308</v>
      </c>
      <c r="C73" s="346"/>
      <c r="D73" s="355">
        <v>62</v>
      </c>
      <c r="E73" s="356">
        <v>487</v>
      </c>
      <c r="F73" s="349" t="s">
        <v>157</v>
      </c>
      <c r="G73" s="349" t="s">
        <v>157</v>
      </c>
      <c r="H73" s="349" t="s">
        <v>157</v>
      </c>
      <c r="I73" s="349" t="s">
        <v>157</v>
      </c>
      <c r="J73" s="349">
        <v>1</v>
      </c>
      <c r="K73" s="349">
        <v>2</v>
      </c>
      <c r="L73" s="350">
        <v>3</v>
      </c>
      <c r="M73" s="350">
        <v>7</v>
      </c>
      <c r="N73" s="349" t="s">
        <v>157</v>
      </c>
      <c r="O73" s="349" t="s">
        <v>157</v>
      </c>
      <c r="P73" s="350">
        <v>6</v>
      </c>
      <c r="Q73" s="350">
        <v>23</v>
      </c>
      <c r="R73" s="349">
        <v>1</v>
      </c>
      <c r="S73" s="359">
        <v>2</v>
      </c>
      <c r="T73" s="435"/>
    </row>
    <row r="74" spans="1:20" s="352" customFormat="1" ht="12.6" customHeight="1" x14ac:dyDescent="0.15">
      <c r="A74" s="348"/>
      <c r="B74" s="353" t="s">
        <v>309</v>
      </c>
      <c r="C74" s="358"/>
      <c r="D74" s="355">
        <v>139</v>
      </c>
      <c r="E74" s="356">
        <v>2013</v>
      </c>
      <c r="F74" s="349" t="s">
        <v>157</v>
      </c>
      <c r="G74" s="349" t="s">
        <v>157</v>
      </c>
      <c r="H74" s="349" t="s">
        <v>157</v>
      </c>
      <c r="I74" s="349" t="s">
        <v>157</v>
      </c>
      <c r="J74" s="350">
        <v>2</v>
      </c>
      <c r="K74" s="350">
        <v>141</v>
      </c>
      <c r="L74" s="350">
        <v>8</v>
      </c>
      <c r="M74" s="350">
        <v>35</v>
      </c>
      <c r="N74" s="349" t="s">
        <v>157</v>
      </c>
      <c r="O74" s="349" t="s">
        <v>157</v>
      </c>
      <c r="P74" s="350">
        <v>10</v>
      </c>
      <c r="Q74" s="350">
        <v>314</v>
      </c>
      <c r="R74" s="350">
        <v>1</v>
      </c>
      <c r="S74" s="357">
        <v>8</v>
      </c>
      <c r="T74" s="435"/>
    </row>
    <row r="75" spans="1:20" s="352" customFormat="1" ht="12.6" customHeight="1" x14ac:dyDescent="0.15">
      <c r="A75" s="348"/>
      <c r="B75" s="353" t="s">
        <v>310</v>
      </c>
      <c r="C75" s="358"/>
      <c r="D75" s="355">
        <v>51</v>
      </c>
      <c r="E75" s="356">
        <v>1270</v>
      </c>
      <c r="F75" s="349" t="s">
        <v>157</v>
      </c>
      <c r="G75" s="349" t="s">
        <v>157</v>
      </c>
      <c r="H75" s="349" t="s">
        <v>157</v>
      </c>
      <c r="I75" s="349" t="s">
        <v>157</v>
      </c>
      <c r="J75" s="349" t="s">
        <v>157</v>
      </c>
      <c r="K75" s="349" t="s">
        <v>157</v>
      </c>
      <c r="L75" s="349" t="s">
        <v>157</v>
      </c>
      <c r="M75" s="349" t="s">
        <v>157</v>
      </c>
      <c r="N75" s="349" t="s">
        <v>157</v>
      </c>
      <c r="O75" s="349" t="s">
        <v>157</v>
      </c>
      <c r="P75" s="349" t="s">
        <v>157</v>
      </c>
      <c r="Q75" s="349" t="s">
        <v>157</v>
      </c>
      <c r="R75" s="350" t="s">
        <v>157</v>
      </c>
      <c r="S75" s="357" t="s">
        <v>157</v>
      </c>
      <c r="T75" s="435"/>
    </row>
    <row r="76" spans="1:20" s="352" customFormat="1" ht="12.6" customHeight="1" x14ac:dyDescent="0.15">
      <c r="A76" s="348"/>
      <c r="B76" s="353" t="s">
        <v>311</v>
      </c>
      <c r="C76" s="358"/>
      <c r="D76" s="355">
        <v>91</v>
      </c>
      <c r="E76" s="356">
        <v>1663</v>
      </c>
      <c r="F76" s="349" t="s">
        <v>157</v>
      </c>
      <c r="G76" s="349" t="s">
        <v>157</v>
      </c>
      <c r="H76" s="349" t="s">
        <v>157</v>
      </c>
      <c r="I76" s="349" t="s">
        <v>157</v>
      </c>
      <c r="J76" s="350">
        <v>3</v>
      </c>
      <c r="K76" s="350">
        <v>18</v>
      </c>
      <c r="L76" s="350">
        <v>2</v>
      </c>
      <c r="M76" s="350">
        <v>7</v>
      </c>
      <c r="N76" s="349" t="s">
        <v>157</v>
      </c>
      <c r="O76" s="349" t="s">
        <v>157</v>
      </c>
      <c r="P76" s="350">
        <v>16</v>
      </c>
      <c r="Q76" s="350">
        <v>216</v>
      </c>
      <c r="R76" s="350">
        <v>2</v>
      </c>
      <c r="S76" s="357">
        <v>43</v>
      </c>
      <c r="T76" s="435"/>
    </row>
    <row r="77" spans="1:20" s="352" customFormat="1" ht="12.6" customHeight="1" x14ac:dyDescent="0.15">
      <c r="A77" s="348"/>
      <c r="B77" s="353" t="s">
        <v>312</v>
      </c>
      <c r="C77" s="358"/>
      <c r="D77" s="355">
        <v>101</v>
      </c>
      <c r="E77" s="356">
        <v>5872</v>
      </c>
      <c r="F77" s="349" t="s">
        <v>157</v>
      </c>
      <c r="G77" s="349" t="s">
        <v>157</v>
      </c>
      <c r="H77" s="349" t="s">
        <v>157</v>
      </c>
      <c r="I77" s="349" t="s">
        <v>157</v>
      </c>
      <c r="J77" s="350">
        <v>4</v>
      </c>
      <c r="K77" s="350">
        <v>10</v>
      </c>
      <c r="L77" s="350">
        <v>2</v>
      </c>
      <c r="M77" s="350">
        <v>92</v>
      </c>
      <c r="N77" s="349" t="s">
        <v>157</v>
      </c>
      <c r="O77" s="349" t="s">
        <v>157</v>
      </c>
      <c r="P77" s="350">
        <v>11</v>
      </c>
      <c r="Q77" s="350">
        <v>2377</v>
      </c>
      <c r="R77" s="350">
        <v>3</v>
      </c>
      <c r="S77" s="357">
        <v>111</v>
      </c>
      <c r="T77" s="435"/>
    </row>
    <row r="78" spans="1:20" s="352" customFormat="1" ht="12.6" customHeight="1" thickBot="1" x14ac:dyDescent="0.2">
      <c r="A78" s="348"/>
      <c r="B78" s="438" t="s">
        <v>313</v>
      </c>
      <c r="C78" s="439"/>
      <c r="D78" s="440">
        <v>14</v>
      </c>
      <c r="E78" s="441">
        <v>2253</v>
      </c>
      <c r="F78" s="442" t="s">
        <v>157</v>
      </c>
      <c r="G78" s="442" t="s">
        <v>157</v>
      </c>
      <c r="H78" s="442" t="s">
        <v>157</v>
      </c>
      <c r="I78" s="442" t="s">
        <v>157</v>
      </c>
      <c r="J78" s="442" t="s">
        <v>157</v>
      </c>
      <c r="K78" s="442" t="s">
        <v>157</v>
      </c>
      <c r="L78" s="442" t="s">
        <v>157</v>
      </c>
      <c r="M78" s="442" t="s">
        <v>157</v>
      </c>
      <c r="N78" s="442" t="s">
        <v>157</v>
      </c>
      <c r="O78" s="442" t="s">
        <v>157</v>
      </c>
      <c r="P78" s="442" t="s">
        <v>157</v>
      </c>
      <c r="Q78" s="442" t="s">
        <v>157</v>
      </c>
      <c r="R78" s="442" t="s">
        <v>157</v>
      </c>
      <c r="S78" s="443" t="s">
        <v>157</v>
      </c>
      <c r="T78" s="435"/>
    </row>
    <row r="79" spans="1:20" x14ac:dyDescent="0.15">
      <c r="A79" s="305"/>
      <c r="B79" s="444"/>
      <c r="C79" s="444"/>
      <c r="D79" s="444"/>
      <c r="E79" s="444"/>
      <c r="F79" s="444"/>
      <c r="G79" s="444"/>
      <c r="H79" s="444"/>
      <c r="I79" s="444"/>
      <c r="J79" s="444"/>
      <c r="K79" s="444"/>
      <c r="L79" s="444"/>
      <c r="M79" s="444"/>
      <c r="N79" s="444"/>
      <c r="O79" s="444"/>
      <c r="P79" s="444"/>
      <c r="Q79" s="444"/>
      <c r="R79" s="444"/>
      <c r="S79" s="444"/>
      <c r="T79" s="305"/>
    </row>
    <row r="80" spans="1:20" x14ac:dyDescent="0.15">
      <c r="A80" s="305"/>
      <c r="B80" s="305"/>
      <c r="C80" s="305"/>
      <c r="D80" s="305"/>
      <c r="E80" s="305"/>
      <c r="F80" s="305"/>
      <c r="G80" s="305"/>
      <c r="H80" s="305"/>
      <c r="I80" s="305"/>
      <c r="J80" s="305"/>
      <c r="K80" s="305"/>
      <c r="L80" s="305"/>
      <c r="M80" s="305"/>
      <c r="N80" s="305"/>
      <c r="O80" s="305"/>
      <c r="P80" s="305"/>
      <c r="Q80" s="305"/>
      <c r="R80" s="305"/>
      <c r="S80" s="305"/>
      <c r="T80" s="305"/>
    </row>
    <row r="81" spans="1:20" x14ac:dyDescent="0.15">
      <c r="A81" s="305"/>
      <c r="B81" s="305"/>
      <c r="C81" s="305"/>
      <c r="D81" s="305"/>
      <c r="E81" s="305"/>
      <c r="F81" s="305"/>
      <c r="G81" s="305"/>
      <c r="H81" s="305"/>
      <c r="I81" s="305"/>
      <c r="J81" s="305"/>
      <c r="K81" s="305"/>
      <c r="L81" s="305"/>
      <c r="M81" s="305"/>
      <c r="N81" s="305"/>
      <c r="O81" s="305"/>
      <c r="P81" s="305"/>
      <c r="Q81" s="305"/>
      <c r="R81" s="305"/>
      <c r="S81" s="305"/>
      <c r="T81" s="305"/>
    </row>
    <row r="82" spans="1:20" x14ac:dyDescent="0.15">
      <c r="A82" s="305"/>
      <c r="B82" s="305"/>
      <c r="C82" s="305"/>
      <c r="D82" s="305"/>
      <c r="E82" s="305"/>
      <c r="F82" s="305"/>
      <c r="G82" s="305"/>
      <c r="H82" s="305"/>
      <c r="I82" s="305"/>
      <c r="J82" s="305"/>
      <c r="K82" s="305"/>
      <c r="L82" s="305"/>
      <c r="M82" s="305"/>
      <c r="N82" s="305"/>
      <c r="O82" s="305"/>
      <c r="P82" s="305"/>
      <c r="Q82" s="305"/>
      <c r="R82" s="305"/>
      <c r="S82" s="305"/>
      <c r="T82" s="305"/>
    </row>
  </sheetData>
  <mergeCells count="9">
    <mergeCell ref="P4:Q5"/>
    <mergeCell ref="R4:S5"/>
    <mergeCell ref="B5:C5"/>
    <mergeCell ref="D4:E5"/>
    <mergeCell ref="F4:G5"/>
    <mergeCell ref="H4:I5"/>
    <mergeCell ref="J4:K5"/>
    <mergeCell ref="L4:M5"/>
    <mergeCell ref="N4:O5"/>
  </mergeCells>
  <phoneticPr fontId="23"/>
  <pageMargins left="0.25" right="0.19685039370078741" top="0.47" bottom="0.57999999999999996" header="0.31496062992125984"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3-1(1)(R3)</vt:lpstr>
      <vt:lpstr>3-1(2)(R3)</vt:lpstr>
      <vt:lpstr>3-2(R3)</vt:lpstr>
      <vt:lpstr>3-3(R3)</vt:lpstr>
      <vt:lpstr>3-4(R3)</vt:lpstr>
      <vt:lpstr>3-5(R3)</vt:lpstr>
      <vt:lpstr>3-6-1左（R3)</vt:lpstr>
      <vt:lpstr>3-6-2右(R3)</vt:lpstr>
      <vt:lpstr>3-6-3左(R3)</vt:lpstr>
      <vt:lpstr>3-6-4右(R3)</vt:lpstr>
      <vt:lpstr>3-7（R3)</vt:lpstr>
      <vt:lpstr>3-8（R3) </vt:lpstr>
      <vt:lpstr>3-9（R3)</vt:lpstr>
      <vt:lpstr>3-10（R3)</vt:lpstr>
      <vt:lpstr>3-11（R3)</vt:lpstr>
      <vt:lpstr>3-12（R3)</vt:lpstr>
      <vt:lpstr>3-13（R3)</vt:lpstr>
      <vt:lpstr>3-14（1）（R3)</vt:lpstr>
      <vt:lpstr>3-14（2）（R3)</vt:lpstr>
      <vt:lpstr>3-15（R3)</vt:lpstr>
      <vt:lpstr>3-16（R3)</vt:lpstr>
      <vt:lpstr>3-17（R3)</vt:lpstr>
      <vt:lpstr>'3-1(1)(R3)'!Print_Area</vt:lpstr>
      <vt:lpstr>'3-1(2)(R3)'!Print_Area</vt:lpstr>
      <vt:lpstr>'3-10（R3)'!Print_Area</vt:lpstr>
      <vt:lpstr>'3-11（R3)'!Print_Area</vt:lpstr>
      <vt:lpstr>'3-12（R3)'!Print_Area</vt:lpstr>
      <vt:lpstr>'3-13（R3)'!Print_Area</vt:lpstr>
      <vt:lpstr>'3-15（R3)'!Print_Area</vt:lpstr>
      <vt:lpstr>'3-16（R3)'!Print_Area</vt:lpstr>
      <vt:lpstr>'3-17（R3)'!Print_Area</vt:lpstr>
      <vt:lpstr>'3-2(R3)'!Print_Area</vt:lpstr>
      <vt:lpstr>'3-3(R3)'!Print_Area</vt:lpstr>
      <vt:lpstr>'3-6-1左（R3)'!Print_Area</vt:lpstr>
      <vt:lpstr>'3-6-3左(R3)'!Print_Area</vt:lpstr>
      <vt:lpstr>'3-6-4右(R3)'!Print_Area</vt:lpstr>
      <vt:lpstr>'3-7（R3)'!Print_Area</vt:lpstr>
      <vt:lpstr>'3-8（R3) '!Print_Area</vt:lpstr>
      <vt:lpstr>'3-9（R3)'!Print_Area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産業・経済</dc:title>
  <dc:creator>千代田区</dc:creator>
  <cp:lastModifiedBy/>
  <dcterms:created xsi:type="dcterms:W3CDTF">2021-10-08T06:53:25Z</dcterms:created>
  <dcterms:modified xsi:type="dcterms:W3CDTF">2021-10-08T06:53:30Z</dcterms:modified>
</cp:coreProperties>
</file>