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1060004\Desktop\教育ローン利子補給金業務他\●チェックリスト\様式\"/>
    </mc:Choice>
  </mc:AlternateContent>
  <xr:revisionPtr revIDLastSave="0" documentId="13_ncr:1_{09E9CC4E-A440-42BE-A301-F19E22771B71}" xr6:coauthVersionLast="47" xr6:coauthVersionMax="47" xr10:uidLastSave="{00000000-0000-0000-0000-000000000000}"/>
  <bookViews>
    <workbookView xWindow="-120" yWindow="-16320" windowWidth="29040" windowHeight="15840" activeTab="1" xr2:uid="{35665B82-C69B-4C6C-874A-8D5426444F9E}"/>
  </bookViews>
  <sheets>
    <sheet name="第17号様式" sheetId="2" r:id="rId1"/>
    <sheet name="第17号様式 (記入例)" sheetId="3" r:id="rId2"/>
  </sheets>
  <definedNames>
    <definedName name="_xlnm.Print_Area" localSheetId="0">第17号様式!$A$1:$H$31</definedName>
    <definedName name="_xlnm.Print_Area" localSheetId="1">'第17号様式 (記入例)'!$A$1:$H$31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E26" i="3"/>
  <c r="F24" i="3"/>
  <c r="E24" i="3"/>
  <c r="E23" i="3"/>
  <c r="F23" i="3"/>
  <c r="F21" i="3"/>
  <c r="E21" i="3"/>
  <c r="E19" i="3"/>
  <c r="F19" i="3"/>
  <c r="F18" i="3"/>
  <c r="E18" i="3"/>
  <c r="E17" i="3"/>
  <c r="F17" i="3"/>
  <c r="F15" i="3"/>
  <c r="E15" i="3"/>
  <c r="F28" i="3" l="1"/>
  <c r="F27" i="3"/>
  <c r="G27" i="3" s="1"/>
  <c r="G26" i="3"/>
  <c r="G25" i="3"/>
  <c r="G24" i="3"/>
  <c r="G23" i="3"/>
  <c r="G22" i="3"/>
  <c r="G21" i="3"/>
  <c r="G20" i="3"/>
  <c r="G19" i="3"/>
  <c r="G18" i="3"/>
  <c r="G17" i="3"/>
  <c r="G16" i="3"/>
  <c r="G15" i="3"/>
  <c r="F28" i="2"/>
  <c r="F27" i="2"/>
  <c r="G27" i="2" s="1"/>
  <c r="G26" i="2"/>
  <c r="G25" i="2"/>
  <c r="G24" i="2"/>
  <c r="G23" i="2"/>
  <c r="G22" i="2"/>
  <c r="G21" i="2"/>
  <c r="G20" i="2"/>
  <c r="G19" i="2"/>
  <c r="G18" i="2"/>
  <c r="G17" i="2"/>
  <c r="G16" i="2"/>
  <c r="G15" i="2"/>
  <c r="F29" i="3" l="1"/>
  <c r="F30" i="3" s="1"/>
  <c r="F29" i="2"/>
  <c r="F30" i="2" l="1"/>
</calcChain>
</file>

<file path=xl/sharedStrings.xml><?xml version="1.0" encoding="utf-8"?>
<sst xmlns="http://schemas.openxmlformats.org/spreadsheetml/2006/main" count="107" uniqueCount="45">
  <si>
    <t>氏　　名　　　　　　　　　　　　　</t>
  </si>
  <si>
    <t>住　　所　　</t>
    <phoneticPr fontId="3"/>
  </si>
  <si>
    <r>
      <t>2</t>
    </r>
    <r>
      <rPr>
        <sz val="14"/>
        <color theme="1"/>
        <rFont val="ＭＳ 明朝"/>
        <family val="1"/>
        <charset val="128"/>
      </rPr>
      <t>月</t>
    </r>
  </si>
  <si>
    <r>
      <t>3</t>
    </r>
    <r>
      <rPr>
        <sz val="14"/>
        <color theme="1"/>
        <rFont val="ＭＳ 明朝"/>
        <family val="1"/>
        <charset val="128"/>
      </rPr>
      <t>月</t>
    </r>
  </si>
  <si>
    <r>
      <t>4</t>
    </r>
    <r>
      <rPr>
        <sz val="14"/>
        <color theme="1"/>
        <rFont val="ＭＳ 明朝"/>
        <family val="1"/>
        <charset val="128"/>
      </rPr>
      <t>月</t>
    </r>
  </si>
  <si>
    <r>
      <t>5</t>
    </r>
    <r>
      <rPr>
        <sz val="14"/>
        <color theme="1"/>
        <rFont val="ＭＳ 明朝"/>
        <family val="1"/>
        <charset val="128"/>
      </rPr>
      <t>月</t>
    </r>
  </si>
  <si>
    <r>
      <t>6</t>
    </r>
    <r>
      <rPr>
        <sz val="14"/>
        <color theme="1"/>
        <rFont val="ＭＳ 明朝"/>
        <family val="1"/>
        <charset val="128"/>
      </rPr>
      <t>月</t>
    </r>
  </si>
  <si>
    <r>
      <t>7</t>
    </r>
    <r>
      <rPr>
        <sz val="14"/>
        <color theme="1"/>
        <rFont val="ＭＳ 明朝"/>
        <family val="1"/>
        <charset val="128"/>
      </rPr>
      <t>月</t>
    </r>
  </si>
  <si>
    <r>
      <t>8</t>
    </r>
    <r>
      <rPr>
        <sz val="14"/>
        <color theme="1"/>
        <rFont val="ＭＳ 明朝"/>
        <family val="1"/>
        <charset val="128"/>
      </rPr>
      <t>月</t>
    </r>
  </si>
  <si>
    <r>
      <t>9</t>
    </r>
    <r>
      <rPr>
        <sz val="14"/>
        <color theme="1"/>
        <rFont val="ＭＳ 明朝"/>
        <family val="1"/>
        <charset val="128"/>
      </rPr>
      <t>月</t>
    </r>
  </si>
  <si>
    <r>
      <t>10</t>
    </r>
    <r>
      <rPr>
        <sz val="14"/>
        <color theme="1"/>
        <rFont val="ＭＳ 明朝"/>
        <family val="1"/>
        <charset val="128"/>
      </rPr>
      <t>月</t>
    </r>
  </si>
  <si>
    <r>
      <t>11</t>
    </r>
    <r>
      <rPr>
        <sz val="14"/>
        <color theme="1"/>
        <rFont val="ＭＳ 明朝"/>
        <family val="1"/>
        <charset val="128"/>
      </rPr>
      <t>月</t>
    </r>
  </si>
  <si>
    <r>
      <t>12</t>
    </r>
    <r>
      <rPr>
        <sz val="14"/>
        <color theme="1"/>
        <rFont val="ＭＳ 明朝"/>
        <family val="1"/>
        <charset val="128"/>
      </rPr>
      <t>月</t>
    </r>
  </si>
  <si>
    <t>備考</t>
    <rPh sb="0" eb="2">
      <t>ビコウ</t>
    </rPh>
    <phoneticPr fontId="3"/>
  </si>
  <si>
    <t>年に</t>
    <rPh sb="0" eb="1">
      <t>ネン</t>
    </rPh>
    <phoneticPr fontId="3"/>
  </si>
  <si>
    <t>月々の返済状況</t>
    <rPh sb="3" eb="5">
      <t>ヘンサイ</t>
    </rPh>
    <phoneticPr fontId="3"/>
  </si>
  <si>
    <r>
      <t>1</t>
    </r>
    <r>
      <rPr>
        <sz val="14"/>
        <color theme="1"/>
        <rFont val="ＭＳ 明朝"/>
        <family val="1"/>
        <charset val="128"/>
      </rPr>
      <t>月</t>
    </r>
    <r>
      <rPr>
        <sz val="14"/>
        <color theme="1"/>
        <rFont val="Century"/>
        <family val="1"/>
      </rPr>
      <t xml:space="preserve"> </t>
    </r>
    <phoneticPr fontId="3"/>
  </si>
  <si>
    <t>引き落とし日</t>
    <rPh sb="0" eb="1">
      <t>ヒ</t>
    </rPh>
    <rPh sb="2" eb="3">
      <t>オ</t>
    </rPh>
    <rPh sb="5" eb="6">
      <t>ビ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</si>
  <si>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</si>
  <si>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</si>
  <si>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</si>
  <si>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約定支払
利子・保証料額
（円）</t>
    <rPh sb="0" eb="2">
      <t>ヤクジョウ</t>
    </rPh>
    <rPh sb="2" eb="4">
      <t>シハライ</t>
    </rPh>
    <rPh sb="5" eb="7">
      <t>リシ</t>
    </rPh>
    <rPh sb="8" eb="11">
      <t>ホショウリョウ</t>
    </rPh>
    <rPh sb="14" eb="15">
      <t>エン</t>
    </rPh>
    <phoneticPr fontId="3"/>
  </si>
  <si>
    <t>約定支払
元金額
（円）</t>
    <rPh sb="0" eb="2">
      <t>ヤクジョウ</t>
    </rPh>
    <rPh sb="5" eb="7">
      <t>ガンキン</t>
    </rPh>
    <rPh sb="10" eb="11">
      <t>エン</t>
    </rPh>
    <phoneticPr fontId="3"/>
  </si>
  <si>
    <t>返済額合計
（円）</t>
    <rPh sb="0" eb="3">
      <t>ヘンサイガク</t>
    </rPh>
    <rPh sb="3" eb="5">
      <t>ゴウケイ</t>
    </rPh>
    <rPh sb="7" eb="8">
      <t>エン</t>
    </rPh>
    <phoneticPr fontId="3"/>
  </si>
  <si>
    <t>支払利息・保証料額合計
（年間の合計）[A]</t>
    <rPh sb="9" eb="11">
      <t>ゴウケイ</t>
    </rPh>
    <phoneticPr fontId="3"/>
  </si>
  <si>
    <t>自己負担額[B]</t>
    <rPh sb="0" eb="5">
      <t>ジコフタンガク</t>
    </rPh>
    <phoneticPr fontId="3"/>
  </si>
  <si>
    <t>自己負担額差し引き後の
金額[C](＝[A]-[B])</t>
    <rPh sb="0" eb="5">
      <t>ジコフタンガク</t>
    </rPh>
    <rPh sb="5" eb="6">
      <t>サ</t>
    </rPh>
    <rPh sb="7" eb="8">
      <t>ヒ</t>
    </rPh>
    <rPh sb="9" eb="10">
      <t>ゴ</t>
    </rPh>
    <rPh sb="12" eb="14">
      <t>キンガク</t>
    </rPh>
    <phoneticPr fontId="3"/>
  </si>
  <si>
    <t>上限100,000円[D]</t>
    <rPh sb="0" eb="2">
      <t>ジョウゲン</t>
    </rPh>
    <rPh sb="9" eb="10">
      <t>エン</t>
    </rPh>
    <phoneticPr fontId="3"/>
  </si>
  <si>
    <t>※</t>
    <phoneticPr fontId="3"/>
  </si>
  <si>
    <t>日</t>
  </si>
  <si>
    <t>日</t>
    <rPh sb="0" eb="1">
      <t>ニチ</t>
    </rPh>
    <phoneticPr fontId="3"/>
  </si>
  <si>
    <t>の箇所を記入</t>
    <phoneticPr fontId="3"/>
  </si>
  <si>
    <t>[C]と[D]を比較して低い額</t>
    <rPh sb="12" eb="13">
      <t>ヒク</t>
    </rPh>
    <rPh sb="14" eb="15">
      <t>ガク</t>
    </rPh>
    <phoneticPr fontId="3"/>
  </si>
  <si>
    <t>支払
月数</t>
    <rPh sb="0" eb="2">
      <t>シハライ</t>
    </rPh>
    <rPh sb="3" eb="5">
      <t>ツキスウ</t>
    </rPh>
    <phoneticPr fontId="3"/>
  </si>
  <si>
    <t>千代田区教育委員会 教育長 殿</t>
    <rPh sb="0" eb="3">
      <t>チヨダ</t>
    </rPh>
    <rPh sb="3" eb="4">
      <t>ク</t>
    </rPh>
    <rPh sb="4" eb="6">
      <t>キョウイク</t>
    </rPh>
    <rPh sb="6" eb="9">
      <t>イインカイ</t>
    </rPh>
    <rPh sb="10" eb="13">
      <t>キョウイクチョウ</t>
    </rPh>
    <rPh sb="14" eb="15">
      <t>ドノ</t>
    </rPh>
    <phoneticPr fontId="3"/>
  </si>
  <si>
    <t>第17号様式（第26条関係）</t>
    <phoneticPr fontId="3"/>
  </si>
  <si>
    <t>千代田区教育資金融資利子補給金
融資返済額申告書（非あっせん融資）</t>
    <rPh sb="16" eb="18">
      <t>ユウシ</t>
    </rPh>
    <rPh sb="18" eb="20">
      <t>ヘンサイ</t>
    </rPh>
    <rPh sb="20" eb="21">
      <t>ガク</t>
    </rPh>
    <rPh sb="21" eb="24">
      <t>シンコクショ</t>
    </rPh>
    <rPh sb="25" eb="26">
      <t>ヒ</t>
    </rPh>
    <rPh sb="30" eb="32">
      <t>ユウシ</t>
    </rPh>
    <phoneticPr fontId="3"/>
  </si>
  <si>
    <t>　　　　　</t>
    <phoneticPr fontId="3"/>
  </si>
  <si>
    <t>　私は千代田区教育資金融資利子補給金に関する要綱に規定する「非あっせん融資」について、</t>
    <rPh sb="1" eb="2">
      <t>ワタシ</t>
    </rPh>
    <rPh sb="3" eb="6">
      <t>チヨダ</t>
    </rPh>
    <rPh sb="6" eb="7">
      <t>ク</t>
    </rPh>
    <rPh sb="7" eb="9">
      <t>キョウイク</t>
    </rPh>
    <rPh sb="9" eb="11">
      <t>シキン</t>
    </rPh>
    <rPh sb="11" eb="13">
      <t>ユウシ</t>
    </rPh>
    <rPh sb="13" eb="15">
      <t>リシ</t>
    </rPh>
    <rPh sb="15" eb="17">
      <t>ホキュウ</t>
    </rPh>
    <rPh sb="17" eb="18">
      <t>キン</t>
    </rPh>
    <rPh sb="19" eb="20">
      <t>カン</t>
    </rPh>
    <rPh sb="22" eb="24">
      <t>ヨウコウ</t>
    </rPh>
    <rPh sb="25" eb="27">
      <t>キテイ</t>
    </rPh>
    <rPh sb="30" eb="31">
      <t>ヒ</t>
    </rPh>
    <phoneticPr fontId="3"/>
  </si>
  <si>
    <r>
      <t>下記のとおり</t>
    </r>
    <r>
      <rPr>
        <b/>
        <u/>
        <sz val="11"/>
        <color theme="1"/>
        <rFont val="游ゴシック"/>
        <family val="3"/>
        <charset val="128"/>
        <scheme val="minor"/>
      </rPr>
      <t>約定通りの</t>
    </r>
    <r>
      <rPr>
        <sz val="11"/>
        <color theme="1"/>
        <rFont val="游ゴシック"/>
        <family val="2"/>
        <charset val="128"/>
        <scheme val="minor"/>
      </rPr>
      <t>返済を行いましたので、申告します。</t>
    </r>
    <phoneticPr fontId="3"/>
  </si>
  <si>
    <t>円(交付申請額)</t>
    <rPh sb="0" eb="1">
      <t>エン</t>
    </rPh>
    <phoneticPr fontId="3"/>
  </si>
  <si>
    <r>
      <t>4</t>
    </r>
    <r>
      <rPr>
        <sz val="14"/>
        <color theme="1"/>
        <rFont val="Yu Gothic"/>
        <family val="1"/>
        <charset val="128"/>
      </rPr>
      <t>、</t>
    </r>
    <r>
      <rPr>
        <sz val="14"/>
        <color theme="1"/>
        <rFont val="Century"/>
        <family val="1"/>
      </rPr>
      <t>31</t>
    </r>
    <phoneticPr fontId="3"/>
  </si>
  <si>
    <r>
      <t>1</t>
    </r>
    <r>
      <rPr>
        <sz val="14"/>
        <color theme="1"/>
        <rFont val="Yu Gothic"/>
        <family val="1"/>
        <charset val="128"/>
      </rPr>
      <t>、</t>
    </r>
    <r>
      <rPr>
        <sz val="14"/>
        <color theme="1"/>
        <rFont val="Century"/>
        <family val="1"/>
      </rPr>
      <t>30</t>
    </r>
    <phoneticPr fontId="3"/>
  </si>
  <si>
    <t>1，31</t>
    <phoneticPr fontId="3"/>
  </si>
  <si>
    <t>2，30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</si>
</sst>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円&quot;"/>
    <numFmt numFmtId="177" formatCode="0&quot;日&quot;"/>
    <numFmt numFmtId="178" formatCode="#,##0_);[Red]\(#,##0\)"/>
    <numFmt numFmtId="179" formatCode="0&quot;月&quot;"/>
    <numFmt numFmtId="180" formatCode="General;;"/>
  </numFmts>
  <fonts count="17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Yu Gothic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8" fontId="2" fillId="0" borderId="9" xfId="0" applyNumberFormat="1" applyFont="1" applyBorder="1" applyAlignment="1">
      <alignment horizontal="center" vertical="center" wrapText="1"/>
    </xf>
    <xf numFmtId="178" fontId="2" fillId="0" borderId="10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180" fontId="2" fillId="0" borderId="8" xfId="0" applyNumberFormat="1" applyFont="1" applyBorder="1" applyAlignment="1">
      <alignment horizontal="right" vertical="center" wrapText="1"/>
    </xf>
    <xf numFmtId="180" fontId="2" fillId="0" borderId="3" xfId="0" applyNumberFormat="1" applyFont="1" applyBorder="1" applyAlignment="1">
      <alignment horizontal="right" vertical="center" wrapText="1"/>
    </xf>
    <xf numFmtId="180" fontId="1" fillId="0" borderId="2" xfId="0" applyNumberFormat="1" applyFont="1" applyBorder="1" applyAlignment="1">
      <alignment horizontal="right" vertical="center" wrapText="1"/>
    </xf>
    <xf numFmtId="180" fontId="11" fillId="0" borderId="15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right" vertical="center" wrapText="1"/>
    </xf>
    <xf numFmtId="177" fontId="13" fillId="3" borderId="2" xfId="0" applyNumberFormat="1" applyFont="1" applyFill="1" applyBorder="1" applyAlignment="1">
      <alignment horizontal="right" vertical="center" wrapText="1"/>
    </xf>
    <xf numFmtId="178" fontId="2" fillId="3" borderId="11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right" vertical="center" wrapText="1"/>
    </xf>
    <xf numFmtId="178" fontId="1" fillId="0" borderId="3" xfId="0" applyNumberFormat="1" applyFont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179" fontId="8" fillId="0" borderId="7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shrinkToFit="1"/>
    </xf>
    <xf numFmtId="0" fontId="13" fillId="2" borderId="7" xfId="0" applyFont="1" applyFill="1" applyBorder="1" applyAlignment="1">
      <alignment horizontal="right" vertical="center" shrinkToFit="1"/>
    </xf>
    <xf numFmtId="38" fontId="11" fillId="0" borderId="15" xfId="1" applyFont="1" applyBorder="1" applyAlignment="1">
      <alignment horizontal="center" vertical="center" wrapText="1"/>
    </xf>
    <xf numFmtId="38" fontId="1" fillId="0" borderId="2" xfId="1" applyFont="1" applyBorder="1" applyAlignment="1">
      <alignment horizontal="right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76" fontId="6" fillId="0" borderId="7" xfId="0" applyNumberFormat="1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6" fontId="1" fillId="0" borderId="13" xfId="0" applyNumberFormat="1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19050</xdr:rowOff>
    </xdr:from>
    <xdr:to>
      <xdr:col>2</xdr:col>
      <xdr:colOff>469900</xdr:colOff>
      <xdr:row>1</xdr:row>
      <xdr:rowOff>482600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F00DB28E-2958-4885-B2DF-E4F268D353EC}"/>
            </a:ext>
          </a:extLst>
        </xdr:cNvPr>
        <xdr:cNvSpPr/>
      </xdr:nvSpPr>
      <xdr:spPr>
        <a:xfrm>
          <a:off x="254000" y="311150"/>
          <a:ext cx="1098550" cy="463550"/>
        </a:xfrm>
        <a:prstGeom prst="flowChartAlternateProcess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記入例</a:t>
          </a:r>
        </a:p>
      </xdr:txBody>
    </xdr:sp>
    <xdr:clientData/>
  </xdr:twoCellAnchor>
  <xdr:twoCellAnchor>
    <xdr:from>
      <xdr:col>4</xdr:col>
      <xdr:colOff>47624</xdr:colOff>
      <xdr:row>12</xdr:row>
      <xdr:rowOff>19048</xdr:rowOff>
    </xdr:from>
    <xdr:to>
      <xdr:col>5</xdr:col>
      <xdr:colOff>1190624</xdr:colOff>
      <xdr:row>26</xdr:row>
      <xdr:rowOff>19049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1F2F6A8-4634-4678-9BDB-CC2FB61F857B}"/>
            </a:ext>
          </a:extLst>
        </xdr:cNvPr>
        <xdr:cNvSpPr/>
      </xdr:nvSpPr>
      <xdr:spPr>
        <a:xfrm>
          <a:off x="1771649" y="2905123"/>
          <a:ext cx="2333625" cy="3924301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561975</xdr:colOff>
      <xdr:row>0</xdr:row>
      <xdr:rowOff>104775</xdr:rowOff>
    </xdr:from>
    <xdr:to>
      <xdr:col>12</xdr:col>
      <xdr:colOff>66675</xdr:colOff>
      <xdr:row>6</xdr:row>
      <xdr:rowOff>47625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D6F58F5-08AF-427E-8B20-CBBC9FCF86B1}"/>
            </a:ext>
          </a:extLst>
        </xdr:cNvPr>
        <xdr:cNvSpPr/>
      </xdr:nvSpPr>
      <xdr:spPr>
        <a:xfrm>
          <a:off x="5857875" y="104775"/>
          <a:ext cx="3086100" cy="1428750"/>
        </a:xfrm>
        <a:prstGeom prst="wedgeRoundRectCallout">
          <a:avLst>
            <a:gd name="adj1" fmla="val -141262"/>
            <a:gd name="adj2" fmla="val 14897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>
              <a:solidFill>
                <a:schemeClr val="lt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融資が複数ある場合は、金額欄に合算した金額を入力してください。</a:t>
          </a:r>
          <a:endParaRPr lang="ja-JP" altLang="ja-JP" sz="200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C631-51D2-4030-9F72-264D24ADC43F}">
  <dimension ref="A1:U72"/>
  <sheetViews>
    <sheetView view="pageBreakPreview" topLeftCell="A7" zoomScaleNormal="100" zoomScaleSheetLayoutView="100" workbookViewId="0">
      <selection activeCell="K30" sqref="K30"/>
    </sheetView>
  </sheetViews>
  <sheetFormatPr defaultRowHeight="18"/>
  <cols>
    <col min="1" max="1" width="4.58203125" customWidth="1"/>
    <col min="2" max="2" width="7" customWidth="1"/>
    <col min="3" max="3" width="6.83203125" customWidth="1"/>
    <col min="4" max="4" width="4.08203125" bestFit="1" customWidth="1"/>
    <col min="5" max="7" width="15.58203125" customWidth="1"/>
    <col min="8" max="8" width="12.5" customWidth="1"/>
  </cols>
  <sheetData>
    <row r="1" spans="1:21" ht="23" customHeight="1">
      <c r="A1" t="s">
        <v>35</v>
      </c>
      <c r="G1" s="45" t="s">
        <v>18</v>
      </c>
      <c r="H1" s="45"/>
    </row>
    <row r="2" spans="1:21" ht="41" customHeight="1">
      <c r="A2" s="48" t="s">
        <v>36</v>
      </c>
      <c r="B2" s="48"/>
      <c r="C2" s="48"/>
      <c r="D2" s="48"/>
      <c r="E2" s="48"/>
      <c r="F2" s="48"/>
      <c r="G2" s="48"/>
      <c r="H2" s="48"/>
    </row>
    <row r="3" spans="1:21" ht="23" customHeight="1">
      <c r="A3" s="51" t="s">
        <v>34</v>
      </c>
      <c r="B3" s="51"/>
      <c r="C3" s="51"/>
      <c r="D3" s="51"/>
      <c r="E3" s="51"/>
      <c r="F3" s="51"/>
      <c r="G3" s="28"/>
      <c r="H3" s="28"/>
    </row>
    <row r="4" spans="1:21" ht="6" customHeight="1">
      <c r="A4" s="31"/>
      <c r="B4" s="31"/>
      <c r="C4" s="31"/>
      <c r="D4" s="31"/>
      <c r="E4" s="31"/>
      <c r="F4" s="31"/>
      <c r="G4" s="30"/>
      <c r="H4" s="30"/>
    </row>
    <row r="5" spans="1:21" s="16" customFormat="1" ht="18" customHeight="1">
      <c r="A5" s="14" t="s">
        <v>28</v>
      </c>
      <c r="B5" s="15"/>
      <c r="C5" s="49" t="s">
        <v>31</v>
      </c>
      <c r="D5" s="50"/>
      <c r="E5" s="50"/>
      <c r="F5" s="14"/>
      <c r="G5" s="14"/>
      <c r="H5" s="14"/>
    </row>
    <row r="6" spans="1:21" ht="5.5" customHeight="1">
      <c r="A6" s="9"/>
      <c r="B6" s="9"/>
      <c r="C6" s="11"/>
      <c r="D6" s="9"/>
      <c r="E6" s="9"/>
      <c r="F6" s="9"/>
      <c r="G6" s="9"/>
      <c r="H6" s="9"/>
    </row>
    <row r="7" spans="1:21" ht="25.5" customHeight="1">
      <c r="E7" s="2"/>
      <c r="F7" s="46" t="s">
        <v>1</v>
      </c>
      <c r="G7" s="46"/>
      <c r="H7" s="46"/>
    </row>
    <row r="8" spans="1:21" ht="24.5" customHeight="1">
      <c r="E8" s="1"/>
      <c r="F8" s="47" t="s">
        <v>0</v>
      </c>
      <c r="G8" s="47"/>
      <c r="H8" s="47"/>
    </row>
    <row r="9" spans="1:21" ht="10.5" customHeight="1"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0" customHeight="1">
      <c r="A10" s="42" t="s">
        <v>38</v>
      </c>
      <c r="B10" s="42"/>
      <c r="C10" s="42"/>
      <c r="D10" s="42"/>
      <c r="E10" s="42"/>
      <c r="F10" s="42"/>
      <c r="G10" s="42"/>
      <c r="H10" s="42"/>
    </row>
    <row r="11" spans="1:21" ht="20" customHeight="1">
      <c r="A11" s="43" t="s">
        <v>37</v>
      </c>
      <c r="B11" s="43"/>
      <c r="C11" s="29" t="s">
        <v>14</v>
      </c>
      <c r="D11" s="42" t="s">
        <v>39</v>
      </c>
      <c r="E11" s="42"/>
      <c r="F11" s="42"/>
      <c r="G11" s="42"/>
      <c r="H11" s="42"/>
    </row>
    <row r="12" spans="1:21" ht="9" customHeight="1" thickBot="1">
      <c r="A12" s="44"/>
      <c r="B12" s="44"/>
      <c r="C12" s="44"/>
      <c r="D12" s="44"/>
      <c r="E12" s="44"/>
      <c r="F12" s="44"/>
      <c r="G12" s="44"/>
      <c r="H12" s="44"/>
    </row>
    <row r="13" spans="1:21" ht="30" customHeight="1">
      <c r="A13" s="56" t="s">
        <v>17</v>
      </c>
      <c r="B13" s="57"/>
      <c r="C13" s="57"/>
      <c r="D13" s="58"/>
      <c r="E13" s="60" t="s">
        <v>22</v>
      </c>
      <c r="F13" s="60" t="s">
        <v>21</v>
      </c>
      <c r="G13" s="62" t="s">
        <v>23</v>
      </c>
      <c r="H13" s="62" t="s">
        <v>13</v>
      </c>
    </row>
    <row r="14" spans="1:21" ht="18" customHeight="1" thickBot="1">
      <c r="A14" s="6"/>
      <c r="B14" s="7" t="s">
        <v>19</v>
      </c>
      <c r="C14" s="7"/>
      <c r="D14" s="23" t="s">
        <v>20</v>
      </c>
      <c r="E14" s="61"/>
      <c r="F14" s="61"/>
      <c r="G14" s="63"/>
      <c r="H14" s="63"/>
    </row>
    <row r="15" spans="1:21" ht="22" customHeight="1" thickBot="1">
      <c r="A15" s="59" t="s">
        <v>15</v>
      </c>
      <c r="B15" s="3" t="s">
        <v>16</v>
      </c>
      <c r="C15" s="21"/>
      <c r="D15" s="22" t="s">
        <v>30</v>
      </c>
      <c r="E15" s="24"/>
      <c r="F15" s="24"/>
      <c r="G15" s="25">
        <f t="shared" ref="G15:G27" si="0">SUM(E15+F15)</f>
        <v>0</v>
      </c>
      <c r="H15" s="13"/>
    </row>
    <row r="16" spans="1:21" ht="22" customHeight="1" thickBot="1">
      <c r="A16" s="59"/>
      <c r="B16" s="3" t="s">
        <v>2</v>
      </c>
      <c r="C16" s="21"/>
      <c r="D16" s="22" t="s">
        <v>30</v>
      </c>
      <c r="E16" s="24"/>
      <c r="F16" s="24"/>
      <c r="G16" s="25">
        <f t="shared" si="0"/>
        <v>0</v>
      </c>
      <c r="H16" s="13"/>
    </row>
    <row r="17" spans="1:9" ht="22" customHeight="1" thickBot="1">
      <c r="A17" s="59"/>
      <c r="B17" s="3" t="s">
        <v>3</v>
      </c>
      <c r="C17" s="21"/>
      <c r="D17" s="22" t="s">
        <v>30</v>
      </c>
      <c r="E17" s="24"/>
      <c r="F17" s="24"/>
      <c r="G17" s="25">
        <f t="shared" si="0"/>
        <v>0</v>
      </c>
      <c r="H17" s="13"/>
    </row>
    <row r="18" spans="1:9" ht="22" customHeight="1" thickBot="1">
      <c r="A18" s="59"/>
      <c r="B18" s="3" t="s">
        <v>4</v>
      </c>
      <c r="C18" s="21"/>
      <c r="D18" s="22" t="s">
        <v>30</v>
      </c>
      <c r="E18" s="24"/>
      <c r="F18" s="24"/>
      <c r="G18" s="25">
        <f t="shared" si="0"/>
        <v>0</v>
      </c>
      <c r="H18" s="13"/>
    </row>
    <row r="19" spans="1:9" ht="22" customHeight="1" thickBot="1">
      <c r="A19" s="59"/>
      <c r="B19" s="3" t="s">
        <v>5</v>
      </c>
      <c r="C19" s="21"/>
      <c r="D19" s="22" t="s">
        <v>29</v>
      </c>
      <c r="E19" s="24"/>
      <c r="F19" s="24"/>
      <c r="G19" s="25">
        <f t="shared" si="0"/>
        <v>0</v>
      </c>
      <c r="H19" s="13"/>
    </row>
    <row r="20" spans="1:9" ht="22" customHeight="1" thickBot="1">
      <c r="A20" s="59"/>
      <c r="B20" s="3" t="s">
        <v>6</v>
      </c>
      <c r="C20" s="21"/>
      <c r="D20" s="22" t="s">
        <v>29</v>
      </c>
      <c r="E20" s="24"/>
      <c r="F20" s="24"/>
      <c r="G20" s="25">
        <f t="shared" si="0"/>
        <v>0</v>
      </c>
      <c r="H20" s="13"/>
    </row>
    <row r="21" spans="1:9" ht="22" customHeight="1" thickBot="1">
      <c r="A21" s="59"/>
      <c r="B21" s="3" t="s">
        <v>7</v>
      </c>
      <c r="C21" s="21"/>
      <c r="D21" s="22" t="s">
        <v>29</v>
      </c>
      <c r="E21" s="24"/>
      <c r="F21" s="24"/>
      <c r="G21" s="25">
        <f t="shared" si="0"/>
        <v>0</v>
      </c>
      <c r="H21" s="13"/>
    </row>
    <row r="22" spans="1:9" ht="22" customHeight="1" thickBot="1">
      <c r="A22" s="59"/>
      <c r="B22" s="3" t="s">
        <v>8</v>
      </c>
      <c r="C22" s="21"/>
      <c r="D22" s="22" t="s">
        <v>29</v>
      </c>
      <c r="E22" s="24"/>
      <c r="F22" s="24"/>
      <c r="G22" s="25">
        <f t="shared" si="0"/>
        <v>0</v>
      </c>
      <c r="H22" s="13"/>
    </row>
    <row r="23" spans="1:9" ht="22" customHeight="1" thickBot="1">
      <c r="A23" s="59"/>
      <c r="B23" s="3" t="s">
        <v>9</v>
      </c>
      <c r="C23" s="21"/>
      <c r="D23" s="22" t="s">
        <v>29</v>
      </c>
      <c r="E23" s="24"/>
      <c r="F23" s="24"/>
      <c r="G23" s="25">
        <f t="shared" si="0"/>
        <v>0</v>
      </c>
      <c r="H23" s="13"/>
    </row>
    <row r="24" spans="1:9" ht="22" customHeight="1" thickBot="1">
      <c r="A24" s="59"/>
      <c r="B24" s="3" t="s">
        <v>10</v>
      </c>
      <c r="C24" s="21"/>
      <c r="D24" s="22" t="s">
        <v>29</v>
      </c>
      <c r="E24" s="24"/>
      <c r="F24" s="24"/>
      <c r="G24" s="25">
        <f t="shared" si="0"/>
        <v>0</v>
      </c>
      <c r="H24" s="13"/>
    </row>
    <row r="25" spans="1:9" ht="22" customHeight="1" thickBot="1">
      <c r="A25" s="59"/>
      <c r="B25" s="3" t="s">
        <v>11</v>
      </c>
      <c r="C25" s="21"/>
      <c r="D25" s="22" t="s">
        <v>29</v>
      </c>
      <c r="E25" s="24"/>
      <c r="F25" s="24"/>
      <c r="G25" s="25">
        <f t="shared" si="0"/>
        <v>0</v>
      </c>
      <c r="H25" s="13"/>
    </row>
    <row r="26" spans="1:9" ht="22" customHeight="1" thickBot="1">
      <c r="A26" s="59"/>
      <c r="B26" s="3" t="s">
        <v>12</v>
      </c>
      <c r="C26" s="21"/>
      <c r="D26" s="22" t="s">
        <v>29</v>
      </c>
      <c r="E26" s="24"/>
      <c r="F26" s="24"/>
      <c r="G26" s="25">
        <f t="shared" si="0"/>
        <v>0</v>
      </c>
      <c r="H26" s="13"/>
    </row>
    <row r="27" spans="1:9" ht="30" customHeight="1" thickBot="1">
      <c r="A27" s="54" t="s">
        <v>24</v>
      </c>
      <c r="B27" s="55"/>
      <c r="C27" s="55"/>
      <c r="D27" s="55"/>
      <c r="E27" s="55"/>
      <c r="F27" s="18">
        <f>SUM(F15:F26)</f>
        <v>0</v>
      </c>
      <c r="G27" s="19">
        <f t="shared" si="0"/>
        <v>0</v>
      </c>
      <c r="H27" s="13"/>
    </row>
    <row r="28" spans="1:9" ht="30" customHeight="1" thickBot="1">
      <c r="A28" s="5"/>
      <c r="B28" s="8" t="s">
        <v>33</v>
      </c>
      <c r="C28" s="26"/>
      <c r="D28" s="27" t="s">
        <v>19</v>
      </c>
      <c r="E28" s="8" t="s">
        <v>25</v>
      </c>
      <c r="F28" s="18">
        <f>SUM(C28*500)</f>
        <v>0</v>
      </c>
      <c r="G28" s="64"/>
      <c r="H28" s="65"/>
    </row>
    <row r="29" spans="1:9" ht="30" customHeight="1" thickBot="1">
      <c r="A29" s="54" t="s">
        <v>26</v>
      </c>
      <c r="B29" s="55"/>
      <c r="C29" s="55"/>
      <c r="D29" s="55"/>
      <c r="E29" s="55"/>
      <c r="F29" s="17">
        <f>SUM(F27-F28)</f>
        <v>0</v>
      </c>
      <c r="G29" s="12" t="s">
        <v>27</v>
      </c>
      <c r="H29" s="4"/>
      <c r="I29" s="10"/>
    </row>
    <row r="30" spans="1:9" ht="30" customHeight="1" thickTop="1" thickBot="1">
      <c r="A30" s="54" t="s">
        <v>32</v>
      </c>
      <c r="B30" s="55"/>
      <c r="C30" s="55"/>
      <c r="D30" s="55"/>
      <c r="E30" s="55"/>
      <c r="F30" s="20">
        <f>IF(ABS(F29)&lt;=ABS(A72),F29,A72)</f>
        <v>0</v>
      </c>
      <c r="G30" s="52" t="s">
        <v>40</v>
      </c>
      <c r="H30" s="53"/>
    </row>
    <row r="72" spans="1:1">
      <c r="A72" s="10">
        <v>100000</v>
      </c>
    </row>
  </sheetData>
  <mergeCells count="21">
    <mergeCell ref="G30:H30"/>
    <mergeCell ref="A30:E30"/>
    <mergeCell ref="A13:D13"/>
    <mergeCell ref="A15:A26"/>
    <mergeCell ref="A27:E27"/>
    <mergeCell ref="A29:E29"/>
    <mergeCell ref="E13:E14"/>
    <mergeCell ref="F13:F14"/>
    <mergeCell ref="G13:G14"/>
    <mergeCell ref="H13:H14"/>
    <mergeCell ref="G28:H28"/>
    <mergeCell ref="A10:H10"/>
    <mergeCell ref="A11:B11"/>
    <mergeCell ref="D11:H11"/>
    <mergeCell ref="A12:H12"/>
    <mergeCell ref="G1:H1"/>
    <mergeCell ref="F7:H7"/>
    <mergeCell ref="F8:H8"/>
    <mergeCell ref="A2:H2"/>
    <mergeCell ref="C5:E5"/>
    <mergeCell ref="A3:F3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E1546-2D9C-443C-AF52-EC8EB3066A9A}">
  <dimension ref="A1:U72"/>
  <sheetViews>
    <sheetView tabSelected="1" view="pageBreakPreview" zoomScaleNormal="100" zoomScaleSheetLayoutView="100" workbookViewId="0">
      <selection activeCell="I11" sqref="I11"/>
    </sheetView>
  </sheetViews>
  <sheetFormatPr defaultRowHeight="18"/>
  <cols>
    <col min="1" max="1" width="4.58203125" customWidth="1"/>
    <col min="2" max="2" width="7" customWidth="1"/>
    <col min="3" max="3" width="6.83203125" customWidth="1"/>
    <col min="4" max="4" width="4.08203125" bestFit="1" customWidth="1"/>
    <col min="5" max="7" width="15.58203125" customWidth="1"/>
    <col min="8" max="8" width="12.5" customWidth="1"/>
  </cols>
  <sheetData>
    <row r="1" spans="1:21" ht="23" customHeight="1">
      <c r="A1" t="s">
        <v>35</v>
      </c>
      <c r="G1" s="45" t="s">
        <v>18</v>
      </c>
      <c r="H1" s="45"/>
    </row>
    <row r="2" spans="1:21" ht="41" customHeight="1">
      <c r="A2" s="48" t="s">
        <v>36</v>
      </c>
      <c r="B2" s="48"/>
      <c r="C2" s="48"/>
      <c r="D2" s="48"/>
      <c r="E2" s="48"/>
      <c r="F2" s="48"/>
      <c r="G2" s="48"/>
      <c r="H2" s="48"/>
    </row>
    <row r="3" spans="1:21" ht="23" customHeight="1">
      <c r="A3" s="51" t="s">
        <v>34</v>
      </c>
      <c r="B3" s="51"/>
      <c r="C3" s="51"/>
      <c r="D3" s="51"/>
      <c r="E3" s="51"/>
      <c r="F3" s="51"/>
      <c r="G3" s="33"/>
      <c r="H3" s="33"/>
    </row>
    <row r="4" spans="1:21" ht="6" customHeight="1">
      <c r="A4" s="34"/>
      <c r="B4" s="34"/>
      <c r="C4" s="34"/>
      <c r="D4" s="34"/>
      <c r="E4" s="34"/>
      <c r="F4" s="34"/>
      <c r="G4" s="33"/>
      <c r="H4" s="33"/>
    </row>
    <row r="5" spans="1:21" s="16" customFormat="1" ht="18" customHeight="1">
      <c r="A5" s="14" t="s">
        <v>28</v>
      </c>
      <c r="B5" s="15"/>
      <c r="C5" s="49" t="s">
        <v>31</v>
      </c>
      <c r="D5" s="50"/>
      <c r="E5" s="50"/>
      <c r="F5" s="14"/>
      <c r="G5" s="14"/>
      <c r="H5" s="14"/>
    </row>
    <row r="6" spans="1:21" ht="5.5" customHeight="1">
      <c r="A6" s="33"/>
      <c r="B6" s="33"/>
      <c r="C6" s="33"/>
      <c r="D6" s="33"/>
      <c r="E6" s="33"/>
      <c r="F6" s="33"/>
      <c r="G6" s="33"/>
      <c r="H6" s="33"/>
    </row>
    <row r="7" spans="1:21" ht="25.5" customHeight="1">
      <c r="E7" s="2"/>
      <c r="F7" s="46" t="s">
        <v>1</v>
      </c>
      <c r="G7" s="46"/>
      <c r="H7" s="46"/>
    </row>
    <row r="8" spans="1:21" ht="24.5" customHeight="1">
      <c r="E8" s="1"/>
      <c r="F8" s="47" t="s">
        <v>0</v>
      </c>
      <c r="G8" s="47"/>
      <c r="H8" s="47"/>
    </row>
    <row r="9" spans="1:21" ht="10.5" customHeight="1"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0" customHeight="1">
      <c r="A10" s="42" t="s">
        <v>38</v>
      </c>
      <c r="B10" s="42"/>
      <c r="C10" s="42"/>
      <c r="D10" s="42"/>
      <c r="E10" s="42"/>
      <c r="F10" s="42"/>
      <c r="G10" s="42"/>
      <c r="H10" s="42"/>
    </row>
    <row r="11" spans="1:21" ht="20" customHeight="1">
      <c r="A11" s="66">
        <v>6</v>
      </c>
      <c r="B11" s="66"/>
      <c r="C11" s="32" t="s">
        <v>14</v>
      </c>
      <c r="D11" s="42" t="s">
        <v>39</v>
      </c>
      <c r="E11" s="42"/>
      <c r="F11" s="42"/>
      <c r="G11" s="42"/>
      <c r="H11" s="42"/>
    </row>
    <row r="12" spans="1:21" ht="9" customHeight="1" thickBot="1">
      <c r="A12" s="44"/>
      <c r="B12" s="44"/>
      <c r="C12" s="44"/>
      <c r="D12" s="44"/>
      <c r="E12" s="44"/>
      <c r="F12" s="44"/>
      <c r="G12" s="44"/>
      <c r="H12" s="44"/>
    </row>
    <row r="13" spans="1:21" ht="30" customHeight="1">
      <c r="A13" s="56" t="s">
        <v>17</v>
      </c>
      <c r="B13" s="57"/>
      <c r="C13" s="57"/>
      <c r="D13" s="58"/>
      <c r="E13" s="60" t="s">
        <v>22</v>
      </c>
      <c r="F13" s="60" t="s">
        <v>21</v>
      </c>
      <c r="G13" s="62" t="s">
        <v>23</v>
      </c>
      <c r="H13" s="62" t="s">
        <v>13</v>
      </c>
    </row>
    <row r="14" spans="1:21" ht="18" customHeight="1" thickBot="1">
      <c r="A14" s="6"/>
      <c r="B14" s="7" t="s">
        <v>19</v>
      </c>
      <c r="C14" s="7"/>
      <c r="D14" s="23" t="s">
        <v>20</v>
      </c>
      <c r="E14" s="61"/>
      <c r="F14" s="61"/>
      <c r="G14" s="63"/>
      <c r="H14" s="63"/>
    </row>
    <row r="15" spans="1:21" ht="22" customHeight="1" thickBot="1">
      <c r="A15" s="59" t="s">
        <v>15</v>
      </c>
      <c r="B15" s="3" t="s">
        <v>16</v>
      </c>
      <c r="C15" s="36" t="s">
        <v>41</v>
      </c>
      <c r="D15" s="22" t="s">
        <v>30</v>
      </c>
      <c r="E15" s="24">
        <f>15750+22500+13568+20318</f>
        <v>72136</v>
      </c>
      <c r="F15" s="24">
        <f>1338+1911+1559+1041</f>
        <v>5849</v>
      </c>
      <c r="G15" s="25">
        <f t="shared" ref="G15:G27" si="0">SUM(E15+F15)</f>
        <v>77985</v>
      </c>
      <c r="H15" s="13"/>
    </row>
    <row r="16" spans="1:21" ht="22" customHeight="1" thickBot="1">
      <c r="A16" s="59"/>
      <c r="B16" s="3" t="s">
        <v>2</v>
      </c>
      <c r="C16" s="36"/>
      <c r="D16" s="22" t="s">
        <v>30</v>
      </c>
      <c r="E16" s="24"/>
      <c r="F16" s="24"/>
      <c r="G16" s="25">
        <f t="shared" si="0"/>
        <v>0</v>
      </c>
      <c r="H16" s="13"/>
    </row>
    <row r="17" spans="1:9" ht="22" customHeight="1" thickBot="1">
      <c r="A17" s="59"/>
      <c r="B17" s="3" t="s">
        <v>3</v>
      </c>
      <c r="C17" s="36">
        <v>1</v>
      </c>
      <c r="D17" s="22" t="s">
        <v>30</v>
      </c>
      <c r="E17" s="24">
        <f>19395+12645</f>
        <v>32040</v>
      </c>
      <c r="F17" s="24">
        <f>1647+1074</f>
        <v>2721</v>
      </c>
      <c r="G17" s="25">
        <f t="shared" si="0"/>
        <v>34761</v>
      </c>
      <c r="H17" s="13"/>
    </row>
    <row r="18" spans="1:9" ht="22" customHeight="1" thickBot="1">
      <c r="A18" s="59"/>
      <c r="B18" s="3" t="s">
        <v>4</v>
      </c>
      <c r="C18" s="36" t="s">
        <v>42</v>
      </c>
      <c r="D18" s="22" t="s">
        <v>30</v>
      </c>
      <c r="E18" s="24">
        <f>18473+17550+11723+10800</f>
        <v>58546</v>
      </c>
      <c r="F18" s="24">
        <f>1518+1491+963+917</f>
        <v>4889</v>
      </c>
      <c r="G18" s="25">
        <f t="shared" si="0"/>
        <v>63435</v>
      </c>
      <c r="H18" s="13"/>
    </row>
    <row r="19" spans="1:9" ht="22" customHeight="1" thickBot="1">
      <c r="A19" s="59"/>
      <c r="B19" s="3" t="s">
        <v>5</v>
      </c>
      <c r="C19" s="36">
        <v>31</v>
      </c>
      <c r="D19" s="22" t="s">
        <v>29</v>
      </c>
      <c r="E19" s="24">
        <f>16628+9878</f>
        <v>26506</v>
      </c>
      <c r="F19" s="24">
        <f>1367+812</f>
        <v>2179</v>
      </c>
      <c r="G19" s="25">
        <f t="shared" si="0"/>
        <v>28685</v>
      </c>
      <c r="H19" s="13"/>
    </row>
    <row r="20" spans="1:9" ht="22" customHeight="1" thickBot="1">
      <c r="A20" s="59"/>
      <c r="B20" s="3" t="s">
        <v>6</v>
      </c>
      <c r="C20" s="36"/>
      <c r="D20" s="22" t="s">
        <v>29</v>
      </c>
      <c r="E20" s="24"/>
      <c r="F20" s="24"/>
      <c r="G20" s="25">
        <f t="shared" si="0"/>
        <v>0</v>
      </c>
      <c r="H20" s="13"/>
    </row>
    <row r="21" spans="1:9" ht="22" customHeight="1" thickBot="1">
      <c r="A21" s="59"/>
      <c r="B21" s="3" t="s">
        <v>7</v>
      </c>
      <c r="C21" s="37" t="s">
        <v>43</v>
      </c>
      <c r="D21" s="22" t="s">
        <v>29</v>
      </c>
      <c r="E21" s="24">
        <f>15705+14783+8955+8033</f>
        <v>47476</v>
      </c>
      <c r="F21" s="24">
        <f>1334+1256+761+682</f>
        <v>4033</v>
      </c>
      <c r="G21" s="25">
        <f t="shared" si="0"/>
        <v>51509</v>
      </c>
      <c r="H21" s="13"/>
    </row>
    <row r="22" spans="1:9" ht="22" customHeight="1" thickBot="1">
      <c r="A22" s="59"/>
      <c r="B22" s="3" t="s">
        <v>8</v>
      </c>
      <c r="C22" s="37"/>
      <c r="D22" s="22" t="s">
        <v>29</v>
      </c>
      <c r="E22" s="24"/>
      <c r="F22" s="24"/>
      <c r="G22" s="25">
        <f t="shared" si="0"/>
        <v>0</v>
      </c>
      <c r="H22" s="13"/>
    </row>
    <row r="23" spans="1:9" ht="22" customHeight="1" thickBot="1">
      <c r="A23" s="59"/>
      <c r="B23" s="3" t="s">
        <v>9</v>
      </c>
      <c r="C23" s="37" t="s">
        <v>44</v>
      </c>
      <c r="D23" s="22" t="s">
        <v>29</v>
      </c>
      <c r="E23" s="24">
        <f>13860+12938+7110+6188</f>
        <v>40096</v>
      </c>
      <c r="F23" s="24">
        <f>1139+1099+584+526</f>
        <v>3348</v>
      </c>
      <c r="G23" s="25">
        <f t="shared" si="0"/>
        <v>43444</v>
      </c>
      <c r="H23" s="13"/>
    </row>
    <row r="24" spans="1:9" ht="22" customHeight="1" thickBot="1">
      <c r="A24" s="59"/>
      <c r="B24" s="3" t="s">
        <v>10</v>
      </c>
      <c r="C24" s="36">
        <v>31</v>
      </c>
      <c r="D24" s="22" t="s">
        <v>29</v>
      </c>
      <c r="E24" s="24">
        <f>12015+5265</f>
        <v>17280</v>
      </c>
      <c r="F24" s="24">
        <f>988+433</f>
        <v>1421</v>
      </c>
      <c r="G24" s="25">
        <f t="shared" si="0"/>
        <v>18701</v>
      </c>
      <c r="H24" s="13"/>
    </row>
    <row r="25" spans="1:9" ht="22" customHeight="1" thickBot="1">
      <c r="A25" s="59"/>
      <c r="B25" s="3" t="s">
        <v>11</v>
      </c>
      <c r="C25" s="36"/>
      <c r="D25" s="22" t="s">
        <v>29</v>
      </c>
      <c r="E25" s="24"/>
      <c r="F25" s="24"/>
      <c r="G25" s="25">
        <f t="shared" si="0"/>
        <v>0</v>
      </c>
      <c r="H25" s="13"/>
    </row>
    <row r="26" spans="1:9" ht="22" customHeight="1" thickBot="1">
      <c r="A26" s="59"/>
      <c r="B26" s="3" t="s">
        <v>12</v>
      </c>
      <c r="C26" s="36">
        <v>1</v>
      </c>
      <c r="D26" s="22" t="s">
        <v>29</v>
      </c>
      <c r="E26" s="24">
        <f>4343+12015</f>
        <v>16358</v>
      </c>
      <c r="F26" s="24">
        <f>369+942</f>
        <v>1311</v>
      </c>
      <c r="G26" s="25">
        <f t="shared" si="0"/>
        <v>17669</v>
      </c>
      <c r="H26" s="13"/>
    </row>
    <row r="27" spans="1:9" ht="30" customHeight="1" thickBot="1">
      <c r="A27" s="54" t="s">
        <v>24</v>
      </c>
      <c r="B27" s="55"/>
      <c r="C27" s="55"/>
      <c r="D27" s="55"/>
      <c r="E27" s="55"/>
      <c r="F27" s="40">
        <f>SUM(F15:F26)</f>
        <v>25751</v>
      </c>
      <c r="G27" s="39">
        <f t="shared" si="0"/>
        <v>25751</v>
      </c>
      <c r="H27" s="13"/>
    </row>
    <row r="28" spans="1:9" ht="30" customHeight="1" thickBot="1">
      <c r="A28" s="5"/>
      <c r="B28" s="35" t="s">
        <v>33</v>
      </c>
      <c r="C28" s="26">
        <v>8</v>
      </c>
      <c r="D28" s="27" t="s">
        <v>19</v>
      </c>
      <c r="E28" s="35" t="s">
        <v>25</v>
      </c>
      <c r="F28" s="40">
        <f>SUM(C28*500)</f>
        <v>4000</v>
      </c>
      <c r="G28" s="64"/>
      <c r="H28" s="65"/>
    </row>
    <row r="29" spans="1:9" ht="30" customHeight="1" thickBot="1">
      <c r="A29" s="54" t="s">
        <v>26</v>
      </c>
      <c r="B29" s="55"/>
      <c r="C29" s="55"/>
      <c r="D29" s="55"/>
      <c r="E29" s="55"/>
      <c r="F29" s="41">
        <f>SUM(F27-F28)</f>
        <v>21751</v>
      </c>
      <c r="G29" s="12" t="s">
        <v>27</v>
      </c>
      <c r="H29" s="4"/>
      <c r="I29" s="10"/>
    </row>
    <row r="30" spans="1:9" ht="30" customHeight="1" thickTop="1" thickBot="1">
      <c r="A30" s="54" t="s">
        <v>32</v>
      </c>
      <c r="B30" s="55"/>
      <c r="C30" s="55"/>
      <c r="D30" s="55"/>
      <c r="E30" s="55"/>
      <c r="F30" s="38">
        <f>IF(ABS(F29)&lt;=ABS(A72),F29,A72)</f>
        <v>21751</v>
      </c>
      <c r="G30" s="52" t="s">
        <v>40</v>
      </c>
      <c r="H30" s="53"/>
    </row>
    <row r="72" spans="1:1">
      <c r="A72" s="10">
        <v>100000</v>
      </c>
    </row>
  </sheetData>
  <mergeCells count="21">
    <mergeCell ref="F8:H8"/>
    <mergeCell ref="G1:H1"/>
    <mergeCell ref="A2:H2"/>
    <mergeCell ref="A3:F3"/>
    <mergeCell ref="C5:E5"/>
    <mergeCell ref="F7:H7"/>
    <mergeCell ref="A10:H10"/>
    <mergeCell ref="A11:B11"/>
    <mergeCell ref="D11:H11"/>
    <mergeCell ref="A12:H12"/>
    <mergeCell ref="A13:D13"/>
    <mergeCell ref="E13:E14"/>
    <mergeCell ref="F13:F14"/>
    <mergeCell ref="G13:G14"/>
    <mergeCell ref="H13:H14"/>
    <mergeCell ref="A15:A26"/>
    <mergeCell ref="A27:E27"/>
    <mergeCell ref="G28:H28"/>
    <mergeCell ref="A29:E29"/>
    <mergeCell ref="A30:E30"/>
    <mergeCell ref="G30:H30"/>
  </mergeCells>
  <phoneticPr fontId="3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第17号様式</vt:lpstr>
      <vt:lpstr>第17号様式 (記入例)</vt:lpstr>
      <vt:lpstr>第17号様式!Print_Area</vt:lpstr>
      <vt:lpstr>'第17号様式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千代田区教育資金利子補給金融資返済額申告書（非あっせん融資）（第17号様式）</dc:title>
  <dc:creator>千代田区</dc:creator>
  <cp:lastPrinted>2024-08-08T04:08:31Z</cp:lastPrinted>
  <dcterms:created xsi:type="dcterms:W3CDTF">2024-07-30T07:09:57Z</dcterms:created>
  <dcterms:modified xsi:type="dcterms:W3CDTF">2025-01-15T04:08:44Z</dcterms:modified>
</cp:coreProperties>
</file>