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konya02\環境政策課\01　各係\03　エネルギー対策係\01　事業\02　緑化指導\02　ホームページ更新\R6年度\R7.3\20250401　千代田区建築物環境計画書制度（環境政策課　嶋本　3789）\データ\"/>
    </mc:Choice>
  </mc:AlternateContent>
  <xr:revisionPtr revIDLastSave="0" documentId="13_ncr:1_{9143B777-72E4-4378-931F-C3EB538BA192}" xr6:coauthVersionLast="47" xr6:coauthVersionMax="47" xr10:uidLastSave="{00000000-0000-0000-0000-000000000000}"/>
  <workbookProtection workbookAlgorithmName="SHA-512" workbookHashValue="0+hx5+ooFeQc/CvHr5irE3v5jWDG2r198jAe5OAbsLSLJVipoKy+nOH0J62PKNB75PynhNx4Ub8bytbcC4rD0Q==" workbookSaltValue="HPcB8YqfNb1UTHXhkwREpg==" workbookSpinCount="100000" lockStructure="1"/>
  <bookViews>
    <workbookView xWindow="-120" yWindow="-120" windowWidth="29040" windowHeight="15840" xr2:uid="{00000000-000D-0000-FFFF-FFFF00000000}"/>
  </bookViews>
  <sheets>
    <sheet name="【はじめに入力してください】基本情報入力シート" sheetId="8" r:id="rId1"/>
    <sheet name="基準値算定ページ" sheetId="9" r:id="rId2"/>
    <sheet name="緑化計画書" sheetId="3" r:id="rId3"/>
    <sheet name="事業者連名用別紙（計画書）" sheetId="12" r:id="rId4"/>
    <sheet name="緑化完了書" sheetId="5" r:id="rId5"/>
    <sheet name="事業者連名用別紙 (完了届)" sheetId="13" r:id="rId6"/>
    <sheet name="樹木等一覧表" sheetId="6" r:id="rId7"/>
    <sheet name="【参考資料】在来種リスト　あいうえお順" sheetId="11" r:id="rId8"/>
  </sheets>
  <definedNames>
    <definedName name="_xlnm._FilterDatabase" localSheetId="7" hidden="1">'【参考資料】在来種リスト　あいうえお順'!$A$2:$B$71</definedName>
    <definedName name="_xlnm.Print_Area" localSheetId="0">【はじめに入力してください】基本情報入力シート!$A$1:$C$14</definedName>
    <definedName name="_xlnm.Print_Area" localSheetId="7">'【参考資料】在来種リスト　あいうえお順'!$A$1:$B$71</definedName>
    <definedName name="_xlnm.Print_Area" localSheetId="1">基準値算定ページ!$A$1:$AH$74</definedName>
    <definedName name="_xlnm.Print_Area" localSheetId="5">'事業者連名用別紙 (完了届)'!$A$1:$S$35</definedName>
    <definedName name="_xlnm.Print_Area" localSheetId="3">'事業者連名用別紙（計画書）'!$A$1:$R$35</definedName>
    <definedName name="_xlnm.Print_Area" localSheetId="4">緑化完了書!$A$1:$AB$52</definedName>
    <definedName name="_xlnm.Print_Area" localSheetId="2">緑化計画書!$A$1:$AB$49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 i="13" l="1"/>
  <c r="P4" i="13"/>
  <c r="N4" i="13"/>
  <c r="Q4" i="12"/>
  <c r="O4" i="12"/>
  <c r="M4" i="12"/>
  <c r="B5" i="12"/>
  <c r="J7" i="9"/>
  <c r="BL7" i="9" s="1"/>
  <c r="AI39" i="5"/>
  <c r="AI36" i="3"/>
  <c r="AE36" i="3"/>
  <c r="X26" i="5"/>
  <c r="X25" i="5"/>
  <c r="S22" i="5"/>
  <c r="X19" i="5"/>
  <c r="R19" i="5"/>
  <c r="L19" i="5"/>
  <c r="F19" i="5"/>
  <c r="A19" i="5"/>
  <c r="AF43" i="5"/>
  <c r="AF42" i="5"/>
  <c r="AE42" i="5"/>
  <c r="AE39" i="5"/>
  <c r="AF31" i="5"/>
  <c r="AE30" i="5"/>
  <c r="AF29" i="5"/>
  <c r="AE29" i="5"/>
  <c r="AH25" i="5"/>
  <c r="AG25" i="5"/>
  <c r="AF25" i="5"/>
  <c r="L27" i="5" s="1"/>
  <c r="AF27" i="5" s="1"/>
  <c r="AE25" i="5"/>
  <c r="AE31" i="5"/>
  <c r="AF30" i="5"/>
  <c r="AH26" i="5"/>
  <c r="AG26" i="5"/>
  <c r="AF26" i="5"/>
  <c r="AE26" i="5"/>
  <c r="D14" i="5"/>
  <c r="G13" i="5"/>
  <c r="D12" i="5"/>
  <c r="D12" i="3"/>
  <c r="AF40" i="3"/>
  <c r="AF39" i="3"/>
  <c r="AE39" i="3"/>
  <c r="P40" i="3" s="1"/>
  <c r="AE28" i="3"/>
  <c r="AF28" i="3"/>
  <c r="AF27" i="3"/>
  <c r="AF26" i="3"/>
  <c r="AE27" i="3"/>
  <c r="AE26" i="3"/>
  <c r="X23" i="3"/>
  <c r="X22" i="3"/>
  <c r="AH23" i="3"/>
  <c r="AH22" i="3"/>
  <c r="T24" i="3" s="1"/>
  <c r="AH24" i="3" s="1"/>
  <c r="AG23" i="3"/>
  <c r="AG22" i="3"/>
  <c r="AF23" i="3"/>
  <c r="AF22" i="3"/>
  <c r="AE23" i="3"/>
  <c r="AE22" i="3"/>
  <c r="S19" i="3"/>
  <c r="P24" i="3" l="1"/>
  <c r="AG24" i="3" s="1"/>
  <c r="G32" i="5"/>
  <c r="AE32" i="5" s="1"/>
  <c r="L24" i="3"/>
  <c r="AF24" i="3" s="1"/>
  <c r="U26" i="3"/>
  <c r="P43" i="5"/>
  <c r="T27" i="5"/>
  <c r="AH27" i="5" s="1"/>
  <c r="W22" i="5"/>
  <c r="U31" i="5"/>
  <c r="O32" i="5"/>
  <c r="AF32" i="5" s="1"/>
  <c r="U30" i="5"/>
  <c r="G27" i="5"/>
  <c r="AE27" i="5" s="1"/>
  <c r="P27" i="5"/>
  <c r="AG27" i="5" s="1"/>
  <c r="G24" i="3"/>
  <c r="AE24" i="3" s="1"/>
  <c r="U29" i="5"/>
  <c r="O29" i="3"/>
  <c r="AF29" i="3" s="1"/>
  <c r="U28" i="3"/>
  <c r="G29" i="3"/>
  <c r="AE29" i="3" s="1"/>
  <c r="U27" i="3"/>
  <c r="Y12" i="9"/>
  <c r="Y13" i="9"/>
  <c r="T26" i="9" s="1"/>
  <c r="Y11" i="9"/>
  <c r="J13" i="9"/>
  <c r="J12" i="9"/>
  <c r="J11" i="9"/>
  <c r="J10" i="9"/>
  <c r="J9" i="9"/>
  <c r="J8" i="9"/>
  <c r="G13" i="3"/>
  <c r="D14" i="3"/>
  <c r="X16" i="3"/>
  <c r="L16" i="3"/>
  <c r="F16" i="3"/>
  <c r="A16" i="3"/>
  <c r="R16" i="3"/>
  <c r="X24" i="3" l="1"/>
  <c r="AS48" i="9"/>
  <c r="AM48" i="9"/>
  <c r="AS39" i="9"/>
  <c r="AM39" i="9"/>
  <c r="AM32" i="9"/>
  <c r="AS32" i="9"/>
  <c r="G34" i="5"/>
  <c r="U32" i="5"/>
  <c r="X27" i="5"/>
  <c r="W19" i="3"/>
  <c r="U40" i="3"/>
  <c r="O34" i="5"/>
  <c r="G31" i="3"/>
  <c r="AE31" i="3" s="1"/>
  <c r="O31" i="3"/>
  <c r="AF31" i="3" s="1"/>
  <c r="U29" i="3"/>
  <c r="J55" i="9"/>
  <c r="N59" i="9" s="1"/>
  <c r="S48" i="9" l="1"/>
  <c r="U31" i="3"/>
  <c r="AI35" i="3" s="1"/>
  <c r="AI38" i="3" s="1"/>
  <c r="AA39" i="9"/>
  <c r="S32" i="9"/>
  <c r="U43" i="5"/>
  <c r="AG31" i="3" l="1"/>
  <c r="U36" i="3" s="1"/>
  <c r="H11" i="6" l="1"/>
  <c r="H39" i="9" l="1"/>
  <c r="H59" i="9"/>
  <c r="T59" i="9" s="1"/>
  <c r="M32" i="9"/>
  <c r="H48" i="9"/>
  <c r="W39" i="9" l="1"/>
  <c r="M21" i="9"/>
  <c r="N39" i="9"/>
  <c r="S39" i="9"/>
  <c r="O44" i="9"/>
  <c r="H32" i="9"/>
  <c r="H43" i="6"/>
  <c r="H34" i="6"/>
  <c r="H24" i="6"/>
  <c r="H18" i="6"/>
  <c r="V32" i="9" l="1"/>
  <c r="V48" i="9"/>
  <c r="M19" i="9" s="1"/>
  <c r="H25" i="6"/>
  <c r="AD39" i="9"/>
  <c r="G22" i="5" l="1"/>
  <c r="AF22" i="5" s="1"/>
  <c r="G19" i="3"/>
  <c r="AF19" i="3" s="1"/>
  <c r="M17" i="9"/>
  <c r="C22" i="5" s="1"/>
  <c r="AE22" i="5" s="1"/>
  <c r="AF34" i="5"/>
  <c r="L22" i="5" l="1"/>
  <c r="C19" i="3"/>
  <c r="AE19" i="3" s="1"/>
  <c r="L19" i="3" s="1"/>
  <c r="AE34" i="5" l="1"/>
  <c r="U34" i="5" s="1"/>
  <c r="AI38" i="5" s="1"/>
  <c r="AI41" i="5" s="1"/>
  <c r="AG34" i="5" l="1"/>
  <c r="U3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NTT-TEST</author>
    <author>Administrator</author>
  </authors>
  <commentList>
    <comment ref="B4" authorId="0" shapeId="0" xr:uid="{31AA39E0-D6F8-4DF3-A90E-DFEF211DFB8F}">
      <text>
        <r>
          <rPr>
            <b/>
            <sz val="9"/>
            <color indexed="81"/>
            <rFont val="BIZ UDPゴシック"/>
            <family val="3"/>
            <charset val="128"/>
          </rPr>
          <t>「民間施設の敷地」「公共施設の敷地」プルダウンで選択します。</t>
        </r>
      </text>
    </comment>
    <comment ref="B13" authorId="1" shapeId="0" xr:uid="{00000000-0006-0000-0000-000001000000}">
      <text>
        <r>
          <rPr>
            <b/>
            <sz val="9"/>
            <color indexed="81"/>
            <rFont val="BIZ UDPゴシック"/>
            <family val="3"/>
            <charset val="128"/>
          </rPr>
          <t>「有」「無」をプルダウンで選択します。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Rieko</author>
    <author>NTT-TEST</author>
  </authors>
  <commentList>
    <comment ref="A2" authorId="0" shapeId="0" xr:uid="{00000000-0006-0000-0200-000001000000}">
      <text>
        <r>
          <rPr>
            <b/>
            <sz val="9"/>
            <color indexed="81"/>
            <rFont val="BIZ UDPゴシック"/>
            <family val="3"/>
            <charset val="128"/>
          </rPr>
          <t>千代田区:変更届の場合はタイトルのセルのプルダウンから「緑化計画書（変更）」を選んでください。</t>
        </r>
      </text>
    </comment>
    <comment ref="W32" authorId="1" shapeId="0" xr:uid="{00000000-0006-0000-0200-000002000000}">
      <text>
        <r>
          <rPr>
            <sz val="9"/>
            <color indexed="81"/>
            <rFont val="BIZ UDPゴシック"/>
            <family val="3"/>
            <charset val="128"/>
          </rPr>
          <t>「足りないところ」から「実際に植えるところ」へ
　</t>
        </r>
        <r>
          <rPr>
            <b/>
            <sz val="9"/>
            <color indexed="10"/>
            <rFont val="BIZ UDPゴシック"/>
            <family val="3"/>
            <charset val="128"/>
          </rPr>
          <t>植栽すべき基準を実際に植えるところに振り替えるという考え方の表記になります。</t>
        </r>
      </text>
    </comment>
    <comment ref="F43" authorId="2" shapeId="0" xr:uid="{C930FD6F-E8AF-4775-A5B4-E39661AB8F3F}">
      <text>
        <r>
          <rPr>
            <b/>
            <sz val="9"/>
            <color indexed="81"/>
            <rFont val="BIZ UDPゴシック"/>
            <family val="3"/>
            <charset val="128"/>
          </rPr>
          <t>「全部有」「一部有」「無」をプルダウンで選択します。</t>
        </r>
      </text>
    </comment>
    <comment ref="P43" authorId="2" shapeId="0" xr:uid="{A6236CF5-71A4-4FD6-A21A-7DAF60C77194}">
      <text>
        <r>
          <rPr>
            <b/>
            <sz val="9"/>
            <color indexed="81"/>
            <rFont val="BIZ UDPゴシック"/>
            <family val="3"/>
            <charset val="128"/>
          </rPr>
          <t>「有」「無」をプルダウンで選択します。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DADAFF9F-0391-4C16-87D0-CADBD48EC003}">
      <text>
        <r>
          <rPr>
            <b/>
            <sz val="9"/>
            <color indexed="81"/>
            <rFont val="BIZ UDPゴシック"/>
            <family val="3"/>
            <charset val="128"/>
          </rPr>
          <t>千代田区:変更届の場合はタイトルのセルのプルダウンから「緑化計画書（変更）」を選んでください。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Rieko</author>
    <author>NTT-TEST</author>
    <author>Administrator</author>
  </authors>
  <commentList>
    <comment ref="W35" authorId="0" shapeId="0" xr:uid="{00000000-0006-0000-0400-000001000000}">
      <text>
        <r>
          <rPr>
            <sz val="9"/>
            <color indexed="81"/>
            <rFont val="MS P ゴシック"/>
            <family val="3"/>
            <charset val="128"/>
          </rPr>
          <t xml:space="preserve">「足りないところ」から「実際に植えるところ」へ
植栽すべき基準を実際に植えるところに振り替える
</t>
        </r>
      </text>
    </comment>
    <comment ref="F46" authorId="1" shapeId="0" xr:uid="{53B791FC-AE3C-4438-987C-692ABB170DD8}">
      <text>
        <r>
          <rPr>
            <b/>
            <sz val="9"/>
            <color indexed="81"/>
            <rFont val="BIZ UDPゴシック"/>
            <family val="3"/>
            <charset val="128"/>
          </rPr>
          <t>「全部有」「一部有」「無」をプルダウンで選択します。</t>
        </r>
      </text>
    </comment>
    <comment ref="P46" authorId="1" shapeId="0" xr:uid="{2DA0C571-536F-4FE5-BB43-6FB4E34D3316}">
      <text>
        <r>
          <rPr>
            <b/>
            <sz val="9"/>
            <color indexed="81"/>
            <rFont val="BIZ UDPゴシック"/>
            <family val="3"/>
            <charset val="128"/>
          </rPr>
          <t>「有」「無」をプルダウンで選択します。</t>
        </r>
      </text>
    </comment>
    <comment ref="H48" authorId="2" shapeId="0" xr:uid="{00000000-0006-0000-0400-000002000000}">
      <text>
        <r>
          <rPr>
            <b/>
            <sz val="9"/>
            <color indexed="81"/>
            <rFont val="BIZ UDPゴシック"/>
            <family val="3"/>
            <charset val="128"/>
          </rPr>
          <t>「平成」「令和」をプルダウンで選択します。</t>
        </r>
      </text>
    </comment>
  </commentList>
</comments>
</file>

<file path=xl/sharedStrings.xml><?xml version="1.0" encoding="utf-8"?>
<sst xmlns="http://schemas.openxmlformats.org/spreadsheetml/2006/main" count="768" uniqueCount="337">
  <si>
    <t>名　称</t>
  </si>
  <si>
    <t>所在地</t>
  </si>
  <si>
    <t>千代田区</t>
  </si>
  <si>
    <t>施設の種類</t>
  </si>
  <si>
    <t>法定建蔽率</t>
  </si>
  <si>
    <t>敷地面積</t>
  </si>
  <si>
    <t>建築面積</t>
  </si>
  <si>
    <t>緑　化　面　積</t>
  </si>
  <si>
    <t>地上部</t>
  </si>
  <si>
    <t>樹木の緑化面積</t>
  </si>
  <si>
    <t>高木</t>
  </si>
  <si>
    <t>中木</t>
  </si>
  <si>
    <t>低木</t>
  </si>
  <si>
    <t>計</t>
  </si>
  <si>
    <t>既存樹木</t>
  </si>
  <si>
    <t>植栽樹木</t>
  </si>
  <si>
    <t>建築物上</t>
  </si>
  <si>
    <t>芝・草花等の面積</t>
  </si>
  <si>
    <t>屋上</t>
  </si>
  <si>
    <t>壁面</t>
  </si>
  <si>
    <t>ベランダ等</t>
  </si>
  <si>
    <t>振替面積</t>
  </si>
  <si>
    <t>設置面積</t>
  </si>
  <si>
    <t>接道部緑化</t>
  </si>
  <si>
    <t>生物多様性の配慮</t>
  </si>
  <si>
    <t>在来種植栽</t>
  </si>
  <si>
    <t>ビオトープの設置</t>
  </si>
  <si>
    <t>その他（自由記載）</t>
  </si>
  <si>
    <t>振替
場所</t>
    <phoneticPr fontId="2"/>
  </si>
  <si>
    <t>①</t>
    <phoneticPr fontId="2"/>
  </si>
  <si>
    <t>接道延長</t>
    <phoneticPr fontId="2"/>
  </si>
  <si>
    <t>第１号様式（第４条関係）</t>
  </si>
  <si>
    <t>下記のとおり、緑化計画書を提出します。</t>
  </si>
  <si>
    <t>千代田区長　殿</t>
  </si>
  <si>
    <t>電話</t>
  </si>
  <si>
    <t>氏名</t>
  </si>
  <si>
    <t>受付処理欄</t>
  </si>
  <si>
    <t>受付番号・受付年月日</t>
  </si>
  <si>
    <t>処理欄</t>
  </si>
  <si>
    <t>計</t>
    <rPh sb="0" eb="1">
      <t>ケイ</t>
    </rPh>
    <phoneticPr fontId="2"/>
  </si>
  <si>
    <t>計</t>
    <phoneticPr fontId="2"/>
  </si>
  <si>
    <t>合計</t>
    <rPh sb="0" eb="2">
      <t>ゴウケイ</t>
    </rPh>
    <phoneticPr fontId="2"/>
  </si>
  <si>
    <t>緑化面積の振替がある場合は記載します</t>
    <rPh sb="5" eb="7">
      <t>フリカエ</t>
    </rPh>
    <rPh sb="10" eb="12">
      <t>バアイ</t>
    </rPh>
    <rPh sb="13" eb="15">
      <t>キサイ</t>
    </rPh>
    <phoneticPr fontId="2"/>
  </si>
  <si>
    <t>太陽光発電設備等の設置がある場合は記載します</t>
    <rPh sb="14" eb="16">
      <t>バアイ</t>
    </rPh>
    <rPh sb="17" eb="19">
      <t>キサイ</t>
    </rPh>
    <phoneticPr fontId="2"/>
  </si>
  <si>
    <t>緑地管理者（予定）</t>
    <rPh sb="6" eb="8">
      <t>ヨテイ</t>
    </rPh>
    <phoneticPr fontId="2"/>
  </si>
  <si>
    <t>完了予定年月</t>
    <phoneticPr fontId="2"/>
  </si>
  <si>
    <t>第2号様式（第5条関係）</t>
    <phoneticPr fontId="2"/>
  </si>
  <si>
    <t>計画書受付年月日・番号</t>
    <rPh sb="0" eb="3">
      <t>ケイカクショ</t>
    </rPh>
    <rPh sb="3" eb="5">
      <t>ウケツケ</t>
    </rPh>
    <rPh sb="5" eb="8">
      <t>ネンガッピ</t>
    </rPh>
    <rPh sb="9" eb="11">
      <t>バンゴウ</t>
    </rPh>
    <phoneticPr fontId="2"/>
  </si>
  <si>
    <t>第</t>
    <rPh sb="0" eb="1">
      <t>ダイ</t>
    </rPh>
    <phoneticPr fontId="2"/>
  </si>
  <si>
    <t>号</t>
    <rPh sb="0" eb="1">
      <t>ゴウ</t>
    </rPh>
    <phoneticPr fontId="2"/>
  </si>
  <si>
    <t>維持管理</t>
    <rPh sb="0" eb="4">
      <t>イジカンリ</t>
    </rPh>
    <phoneticPr fontId="2"/>
  </si>
  <si>
    <t>方法</t>
    <rPh sb="0" eb="2">
      <t>ホウホウ</t>
    </rPh>
    <phoneticPr fontId="2"/>
  </si>
  <si>
    <t>特記事項</t>
    <rPh sb="0" eb="2">
      <t>トッキ</t>
    </rPh>
    <rPh sb="2" eb="4">
      <t>ジコウ</t>
    </rPh>
    <phoneticPr fontId="2"/>
  </si>
  <si>
    <t>地上部</t>
    <rPh sb="0" eb="3">
      <t>チジョウブ</t>
    </rPh>
    <phoneticPr fontId="2"/>
  </si>
  <si>
    <t>建築物上</t>
    <rPh sb="0" eb="2">
      <t>ケンチク</t>
    </rPh>
    <rPh sb="2" eb="3">
      <t>ブツ</t>
    </rPh>
    <rPh sb="3" eb="4">
      <t>ジョウ</t>
    </rPh>
    <phoneticPr fontId="2"/>
  </si>
  <si>
    <t>剪定</t>
    <rPh sb="0" eb="2">
      <t>センテイ</t>
    </rPh>
    <phoneticPr fontId="2"/>
  </si>
  <si>
    <t>施肥</t>
    <rPh sb="0" eb="2">
      <t>セヒ</t>
    </rPh>
    <phoneticPr fontId="2"/>
  </si>
  <si>
    <t>潅水</t>
    <rPh sb="0" eb="2">
      <t>カンスイ</t>
    </rPh>
    <phoneticPr fontId="2"/>
  </si>
  <si>
    <t>回／週</t>
    <rPh sb="0" eb="1">
      <t>カイ</t>
    </rPh>
    <rPh sb="2" eb="3">
      <t>シュウ</t>
    </rPh>
    <phoneticPr fontId="2"/>
  </si>
  <si>
    <t>住所</t>
    <phoneticPr fontId="2"/>
  </si>
  <si>
    <t>㎡</t>
    <phoneticPr fontId="2"/>
  </si>
  <si>
    <t>ｍ</t>
    <phoneticPr fontId="2"/>
  </si>
  <si>
    <t>②</t>
    <phoneticPr fontId="2"/>
  </si>
  <si>
    <t>③</t>
    <phoneticPr fontId="2"/>
  </si>
  <si>
    <t>％</t>
    <phoneticPr fontId="2"/>
  </si>
  <si>
    <t>建築物上又は地上部緑化が困難な理由</t>
    <phoneticPr fontId="2"/>
  </si>
  <si>
    <t>有・無</t>
    <rPh sb="0" eb="1">
      <t>アリ</t>
    </rPh>
    <rPh sb="2" eb="3">
      <t>ナシ</t>
    </rPh>
    <phoneticPr fontId="2"/>
  </si>
  <si>
    <t>無</t>
  </si>
  <si>
    <t>□</t>
  </si>
  <si>
    <t>建築物上から地上部へ</t>
  </si>
  <si>
    <t>地上部から建築物上へ</t>
    <phoneticPr fontId="2"/>
  </si>
  <si>
    <t>本</t>
    <rPh sb="0" eb="1">
      <t>ホン</t>
    </rPh>
    <phoneticPr fontId="2"/>
  </si>
  <si>
    <t>ベランダ</t>
    <phoneticPr fontId="2"/>
  </si>
  <si>
    <t>壁面</t>
    <phoneticPr fontId="2"/>
  </si>
  <si>
    <t>―</t>
    <phoneticPr fontId="2"/>
  </si>
  <si>
    <t>緑　化　完　了　書</t>
    <rPh sb="4" eb="5">
      <t>カン</t>
    </rPh>
    <rPh sb="6" eb="7">
      <t>リョウ</t>
    </rPh>
    <rPh sb="8" eb="9">
      <t>ショ</t>
    </rPh>
    <phoneticPr fontId="2"/>
  </si>
  <si>
    <t>別　表</t>
    <rPh sb="0" eb="1">
      <t>ベツ</t>
    </rPh>
    <rPh sb="2" eb="3">
      <t>ヒョウ</t>
    </rPh>
    <phoneticPr fontId="5"/>
  </si>
  <si>
    <t>樹　木　等　一　覧　表</t>
    <rPh sb="0" eb="1">
      <t>キ</t>
    </rPh>
    <rPh sb="2" eb="3">
      <t>キ</t>
    </rPh>
    <rPh sb="4" eb="5">
      <t>トウ</t>
    </rPh>
    <rPh sb="6" eb="7">
      <t>イチ</t>
    </rPh>
    <rPh sb="8" eb="9">
      <t>ラン</t>
    </rPh>
    <rPh sb="10" eb="11">
      <t>オモテ</t>
    </rPh>
    <phoneticPr fontId="5"/>
  </si>
  <si>
    <t>分　類</t>
    <rPh sb="0" eb="1">
      <t>ブン</t>
    </rPh>
    <rPh sb="2" eb="3">
      <t>タグイ</t>
    </rPh>
    <phoneticPr fontId="5"/>
  </si>
  <si>
    <t>植物名</t>
    <rPh sb="0" eb="3">
      <t>ショクブツメイ</t>
    </rPh>
    <phoneticPr fontId="5"/>
  </si>
  <si>
    <t>高　さ</t>
    <rPh sb="0" eb="1">
      <t>タカ</t>
    </rPh>
    <phoneticPr fontId="5"/>
  </si>
  <si>
    <t>仕様数量（本・㎡）</t>
    <rPh sb="0" eb="2">
      <t>シヨウ</t>
    </rPh>
    <rPh sb="2" eb="4">
      <t>スウリョウ</t>
    </rPh>
    <rPh sb="5" eb="6">
      <t>ホン</t>
    </rPh>
    <phoneticPr fontId="5"/>
  </si>
  <si>
    <t>備　考</t>
    <rPh sb="0" eb="1">
      <t>ソナエ</t>
    </rPh>
    <rPh sb="2" eb="3">
      <t>コウ</t>
    </rPh>
    <phoneticPr fontId="5"/>
  </si>
  <si>
    <t>地　　　上　　　部</t>
    <rPh sb="0" eb="1">
      <t>チ</t>
    </rPh>
    <rPh sb="4" eb="5">
      <t>ウエ</t>
    </rPh>
    <rPh sb="8" eb="9">
      <t>ブ</t>
    </rPh>
    <phoneticPr fontId="5"/>
  </si>
  <si>
    <t>樹　　　　　木</t>
    <rPh sb="0" eb="1">
      <t>キ</t>
    </rPh>
    <rPh sb="6" eb="7">
      <t>キ</t>
    </rPh>
    <phoneticPr fontId="5"/>
  </si>
  <si>
    <t>高　木</t>
    <rPh sb="0" eb="1">
      <t>タカ</t>
    </rPh>
    <rPh sb="2" eb="3">
      <t>キ</t>
    </rPh>
    <phoneticPr fontId="5"/>
  </si>
  <si>
    <t>ｍ</t>
  </si>
  <si>
    <t>本</t>
    <rPh sb="0" eb="1">
      <t>ホン</t>
    </rPh>
    <phoneticPr fontId="5"/>
  </si>
  <si>
    <t>高木　計</t>
    <rPh sb="0" eb="2">
      <t>コウボク</t>
    </rPh>
    <rPh sb="3" eb="4">
      <t>ケイ</t>
    </rPh>
    <phoneticPr fontId="2"/>
  </si>
  <si>
    <t>中　木</t>
    <rPh sb="0" eb="1">
      <t>チュウ</t>
    </rPh>
    <rPh sb="2" eb="3">
      <t>キ</t>
    </rPh>
    <phoneticPr fontId="5"/>
  </si>
  <si>
    <t>中木　計</t>
    <rPh sb="0" eb="1">
      <t>チュウ</t>
    </rPh>
    <rPh sb="3" eb="4">
      <t>ケイ</t>
    </rPh>
    <phoneticPr fontId="2"/>
  </si>
  <si>
    <t>低　木</t>
    <rPh sb="0" eb="1">
      <t>テイ</t>
    </rPh>
    <rPh sb="2" eb="3">
      <t>キ</t>
    </rPh>
    <phoneticPr fontId="5"/>
  </si>
  <si>
    <t>低木　計</t>
    <rPh sb="0" eb="2">
      <t>テイボク</t>
    </rPh>
    <rPh sb="3" eb="4">
      <t>ケイ</t>
    </rPh>
    <phoneticPr fontId="2"/>
  </si>
  <si>
    <t>地上部樹木　計</t>
    <rPh sb="0" eb="3">
      <t>チジョウブ</t>
    </rPh>
    <rPh sb="3" eb="5">
      <t>ジュモク</t>
    </rPh>
    <rPh sb="6" eb="7">
      <t>ケイ</t>
    </rPh>
    <phoneticPr fontId="5"/>
  </si>
  <si>
    <t>その他</t>
    <rPh sb="2" eb="3">
      <t>ホカ</t>
    </rPh>
    <phoneticPr fontId="2"/>
  </si>
  <si>
    <t>建築物上（屋上・壁面・ベランダ等）</t>
    <rPh sb="0" eb="3">
      <t>ケンチクブツ</t>
    </rPh>
    <rPh sb="3" eb="4">
      <t>ジョウ</t>
    </rPh>
    <rPh sb="5" eb="7">
      <t>オクジョウ</t>
    </rPh>
    <rPh sb="8" eb="10">
      <t>ヘキメン</t>
    </rPh>
    <rPh sb="15" eb="16">
      <t>トウ</t>
    </rPh>
    <phoneticPr fontId="5"/>
  </si>
  <si>
    <t>屋　　　上</t>
    <rPh sb="0" eb="1">
      <t>ヤ</t>
    </rPh>
    <rPh sb="4" eb="5">
      <t>ジョウ</t>
    </rPh>
    <phoneticPr fontId="5"/>
  </si>
  <si>
    <t>樹　　　木</t>
    <rPh sb="0" eb="1">
      <t>キ</t>
    </rPh>
    <rPh sb="4" eb="5">
      <t>キ</t>
    </rPh>
    <phoneticPr fontId="5"/>
  </si>
  <si>
    <t>高木</t>
    <rPh sb="0" eb="2">
      <t>コウボク</t>
    </rPh>
    <phoneticPr fontId="5"/>
  </si>
  <si>
    <t>中木</t>
    <rPh sb="0" eb="2">
      <t>チュウボク</t>
    </rPh>
    <phoneticPr fontId="5"/>
  </si>
  <si>
    <t>低木</t>
    <rPh sb="0" eb="2">
      <t>テイボク</t>
    </rPh>
    <phoneticPr fontId="5"/>
  </si>
  <si>
    <t>計</t>
    <rPh sb="0" eb="1">
      <t>ケイ</t>
    </rPh>
    <phoneticPr fontId="5"/>
  </si>
  <si>
    <t>芝・草花等</t>
    <rPh sb="0" eb="1">
      <t>シバ</t>
    </rPh>
    <rPh sb="2" eb="4">
      <t>クサバナ</t>
    </rPh>
    <rPh sb="4" eb="5">
      <t>トウ</t>
    </rPh>
    <phoneticPr fontId="5"/>
  </si>
  <si>
    <t>壁面・ベランダ等</t>
    <rPh sb="0" eb="2">
      <t>ヘキメン</t>
    </rPh>
    <rPh sb="7" eb="8">
      <t>トウ</t>
    </rPh>
    <phoneticPr fontId="5"/>
  </si>
  <si>
    <t>樹　　木</t>
    <rPh sb="0" eb="1">
      <t>キ</t>
    </rPh>
    <rPh sb="3" eb="4">
      <t>キ</t>
    </rPh>
    <phoneticPr fontId="5"/>
  </si>
  <si>
    <t>注</t>
    <rPh sb="0" eb="1">
      <t>チュウ</t>
    </rPh>
    <phoneticPr fontId="2"/>
  </si>
  <si>
    <t>１　可動式の植栽基盤の場合には、備考欄に明記する。</t>
    <rPh sb="2" eb="5">
      <t>カドウシキ</t>
    </rPh>
    <rPh sb="6" eb="7">
      <t>ショク</t>
    </rPh>
    <rPh sb="7" eb="8">
      <t>サイ</t>
    </rPh>
    <rPh sb="8" eb="10">
      <t>キバン</t>
    </rPh>
    <rPh sb="11" eb="13">
      <t>バアイ</t>
    </rPh>
    <rPh sb="16" eb="19">
      <t>ビコウラン</t>
    </rPh>
    <rPh sb="20" eb="22">
      <t>メイキ</t>
    </rPh>
    <phoneticPr fontId="5"/>
  </si>
  <si>
    <t>２　ベランダ等の欄に記載するものは、備考欄へ設置場所を記入する。</t>
    <rPh sb="6" eb="7">
      <t>トウ</t>
    </rPh>
    <rPh sb="8" eb="9">
      <t>ラン</t>
    </rPh>
    <rPh sb="10" eb="12">
      <t>キサイ</t>
    </rPh>
    <rPh sb="18" eb="21">
      <t>ビコウラン</t>
    </rPh>
    <rPh sb="22" eb="24">
      <t>セッチ</t>
    </rPh>
    <rPh sb="24" eb="26">
      <t>バショ</t>
    </rPh>
    <rPh sb="27" eb="29">
      <t>キニュウ</t>
    </rPh>
    <phoneticPr fontId="5"/>
  </si>
  <si>
    <t>３　既存樹木や移植樹木がある場合は、備考欄に既存、移植の別を記入する。</t>
    <rPh sb="2" eb="4">
      <t>キゾン</t>
    </rPh>
    <rPh sb="4" eb="6">
      <t>ジュモク</t>
    </rPh>
    <rPh sb="7" eb="9">
      <t>イショク</t>
    </rPh>
    <rPh sb="9" eb="11">
      <t>ジュモク</t>
    </rPh>
    <rPh sb="14" eb="16">
      <t>バアイ</t>
    </rPh>
    <rPh sb="18" eb="21">
      <t>ビコウラン</t>
    </rPh>
    <rPh sb="22" eb="24">
      <t>キゾン</t>
    </rPh>
    <rPh sb="25" eb="27">
      <t>イショク</t>
    </rPh>
    <rPh sb="28" eb="29">
      <t>ベツ</t>
    </rPh>
    <rPh sb="30" eb="32">
      <t>キニュウ</t>
    </rPh>
    <phoneticPr fontId="5"/>
  </si>
  <si>
    <t>４　芝・草花等、その他欄に記載するものについては、高さの欄を企画と読替える。</t>
    <rPh sb="2" eb="3">
      <t>シバ</t>
    </rPh>
    <rPh sb="4" eb="6">
      <t>クサバナ</t>
    </rPh>
    <rPh sb="6" eb="7">
      <t>ナド</t>
    </rPh>
    <rPh sb="10" eb="11">
      <t>ホカ</t>
    </rPh>
    <rPh sb="11" eb="12">
      <t>ラン</t>
    </rPh>
    <rPh sb="13" eb="15">
      <t>キサイ</t>
    </rPh>
    <rPh sb="25" eb="26">
      <t>タカ</t>
    </rPh>
    <rPh sb="28" eb="29">
      <t>ラン</t>
    </rPh>
    <rPh sb="30" eb="32">
      <t>キカク</t>
    </rPh>
    <rPh sb="33" eb="34">
      <t>ヨ</t>
    </rPh>
    <rPh sb="34" eb="35">
      <t>カ</t>
    </rPh>
    <phoneticPr fontId="5"/>
  </si>
  <si>
    <t>５　適宜行を追加、ページ増等で対応するか、上記の内容を盛り込んだ独自の様式でもよい。</t>
    <rPh sb="2" eb="4">
      <t>テキギ</t>
    </rPh>
    <rPh sb="4" eb="5">
      <t>ギョウ</t>
    </rPh>
    <rPh sb="6" eb="8">
      <t>ツイカ</t>
    </rPh>
    <rPh sb="12" eb="13">
      <t>フ</t>
    </rPh>
    <rPh sb="13" eb="14">
      <t>ナド</t>
    </rPh>
    <rPh sb="15" eb="17">
      <t>タイオウ</t>
    </rPh>
    <rPh sb="21" eb="23">
      <t>ジョウキ</t>
    </rPh>
    <rPh sb="24" eb="26">
      <t>ナイヨウ</t>
    </rPh>
    <rPh sb="27" eb="28">
      <t>モ</t>
    </rPh>
    <rPh sb="29" eb="30">
      <t>コ</t>
    </rPh>
    <rPh sb="32" eb="34">
      <t>ドクジ</t>
    </rPh>
    <rPh sb="35" eb="37">
      <t>ヨウシキ</t>
    </rPh>
    <phoneticPr fontId="5"/>
  </si>
  <si>
    <t xml:space="preserve"> 電話</t>
    <phoneticPr fontId="2"/>
  </si>
  <si>
    <t xml:space="preserve"> 氏名</t>
    <phoneticPr fontId="2"/>
  </si>
  <si>
    <t>項目</t>
    <rPh sb="0" eb="2">
      <t>コウモク</t>
    </rPh>
    <phoneticPr fontId="5"/>
  </si>
  <si>
    <t>名称</t>
    <rPh sb="0" eb="2">
      <t>メイショウ</t>
    </rPh>
    <phoneticPr fontId="5"/>
  </si>
  <si>
    <t>－</t>
    <phoneticPr fontId="5"/>
  </si>
  <si>
    <t>「千代田区」は不要</t>
    <rPh sb="1" eb="5">
      <t>チヨダク</t>
    </rPh>
    <rPh sb="7" eb="9">
      <t>フヨウ</t>
    </rPh>
    <phoneticPr fontId="5"/>
  </si>
  <si>
    <t>用途</t>
    <rPh sb="0" eb="2">
      <t>ヨウト</t>
    </rPh>
    <phoneticPr fontId="5"/>
  </si>
  <si>
    <t>建ぺい率</t>
    <rPh sb="0" eb="1">
      <t>ケン</t>
    </rPh>
    <rPh sb="3" eb="4">
      <t>リツ</t>
    </rPh>
    <phoneticPr fontId="5"/>
  </si>
  <si>
    <t>単位は自動</t>
    <rPh sb="0" eb="2">
      <t>タンイ</t>
    </rPh>
    <rPh sb="3" eb="5">
      <t>ジドウ</t>
    </rPh>
    <phoneticPr fontId="5"/>
  </si>
  <si>
    <t>敷地面積</t>
    <rPh sb="0" eb="2">
      <t>シキチ</t>
    </rPh>
    <rPh sb="2" eb="4">
      <t>メンセキ</t>
    </rPh>
    <phoneticPr fontId="5"/>
  </si>
  <si>
    <t>㎡</t>
    <phoneticPr fontId="5"/>
  </si>
  <si>
    <t>建築面積</t>
    <rPh sb="0" eb="2">
      <t>ケンチク</t>
    </rPh>
    <rPh sb="2" eb="4">
      <t>メンセキ</t>
    </rPh>
    <phoneticPr fontId="5"/>
  </si>
  <si>
    <t>屋上面積</t>
    <rPh sb="0" eb="2">
      <t>オクジョウ</t>
    </rPh>
    <rPh sb="2" eb="4">
      <t>メンセキ</t>
    </rPh>
    <phoneticPr fontId="5"/>
  </si>
  <si>
    <t>接道延長</t>
    <rPh sb="0" eb="1">
      <t>セツ</t>
    </rPh>
    <rPh sb="1" eb="2">
      <t>ミチ</t>
    </rPh>
    <rPh sb="2" eb="4">
      <t>エンチョウ</t>
    </rPh>
    <phoneticPr fontId="5"/>
  </si>
  <si>
    <t>ｍ</t>
    <phoneticPr fontId="5"/>
  </si>
  <si>
    <t>総合設計制度</t>
    <rPh sb="0" eb="2">
      <t>ソウゴウ</t>
    </rPh>
    <rPh sb="2" eb="4">
      <t>セッケイ</t>
    </rPh>
    <rPh sb="4" eb="6">
      <t>セイド</t>
    </rPh>
    <phoneticPr fontId="5"/>
  </si>
  <si>
    <t>接道緑化基準率</t>
    <rPh sb="0" eb="1">
      <t>セツ</t>
    </rPh>
    <rPh sb="1" eb="2">
      <t>ミチ</t>
    </rPh>
    <rPh sb="2" eb="4">
      <t>リョクカ</t>
    </rPh>
    <rPh sb="4" eb="6">
      <t>キジュン</t>
    </rPh>
    <rPh sb="6" eb="7">
      <t>リツ</t>
    </rPh>
    <phoneticPr fontId="5"/>
  </si>
  <si>
    <t>緑  化  基  準  値  計  算  表</t>
    <rPh sb="0" eb="1">
      <t>ミドリ</t>
    </rPh>
    <rPh sb="3" eb="4">
      <t>カ</t>
    </rPh>
    <rPh sb="6" eb="7">
      <t>モト</t>
    </rPh>
    <rPh sb="9" eb="10">
      <t>ジュン</t>
    </rPh>
    <rPh sb="12" eb="13">
      <t>チ</t>
    </rPh>
    <rPh sb="15" eb="16">
      <t>ケイ</t>
    </rPh>
    <rPh sb="18" eb="19">
      <t>サン</t>
    </rPh>
    <rPh sb="21" eb="22">
      <t>ヒョウ</t>
    </rPh>
    <phoneticPr fontId="5"/>
  </si>
  <si>
    <t>◆名称・敷地面積等</t>
    <rPh sb="1" eb="3">
      <t>メイショウ</t>
    </rPh>
    <rPh sb="4" eb="6">
      <t>シキチ</t>
    </rPh>
    <rPh sb="6" eb="8">
      <t>メンセキ</t>
    </rPh>
    <rPh sb="8" eb="9">
      <t>トウ</t>
    </rPh>
    <phoneticPr fontId="5"/>
  </si>
  <si>
    <t>名　称</t>
    <rPh sb="0" eb="1">
      <t>ナ</t>
    </rPh>
    <rPh sb="2" eb="3">
      <t>ショウ</t>
    </rPh>
    <phoneticPr fontId="5"/>
  </si>
  <si>
    <t>所 在 地</t>
    <rPh sb="0" eb="1">
      <t>ショ</t>
    </rPh>
    <rPh sb="2" eb="3">
      <t>ザイ</t>
    </rPh>
    <rPh sb="4" eb="5">
      <t>チ</t>
    </rPh>
    <phoneticPr fontId="5"/>
  </si>
  <si>
    <t>用  途</t>
    <rPh sb="0" eb="1">
      <t>ヨウ</t>
    </rPh>
    <rPh sb="3" eb="4">
      <t>ト</t>
    </rPh>
    <phoneticPr fontId="5"/>
  </si>
  <si>
    <t>総合設計制度適用</t>
    <rPh sb="0" eb="2">
      <t>ソウゴウ</t>
    </rPh>
    <rPh sb="2" eb="4">
      <t>セッケイ</t>
    </rPh>
    <rPh sb="4" eb="6">
      <t>セイド</t>
    </rPh>
    <rPh sb="6" eb="8">
      <t>テキヨウ</t>
    </rPh>
    <phoneticPr fontId="5"/>
  </si>
  <si>
    <t>◆各緑化基準値</t>
    <rPh sb="1" eb="2">
      <t>カク</t>
    </rPh>
    <rPh sb="2" eb="4">
      <t>リョクカ</t>
    </rPh>
    <rPh sb="4" eb="6">
      <t>キジュン</t>
    </rPh>
    <rPh sb="6" eb="7">
      <t>チ</t>
    </rPh>
    <phoneticPr fontId="5"/>
  </si>
  <si>
    <t>地上部緑化基準</t>
    <rPh sb="0" eb="2">
      <t>チジョウ</t>
    </rPh>
    <rPh sb="2" eb="3">
      <t>ブ</t>
    </rPh>
    <rPh sb="3" eb="5">
      <t>リョクカ</t>
    </rPh>
    <rPh sb="5" eb="7">
      <t>キジュン</t>
    </rPh>
    <phoneticPr fontId="5"/>
  </si>
  <si>
    <t>：</t>
    <phoneticPr fontId="5"/>
  </si>
  <si>
    <t>建築物上緑化基準</t>
    <rPh sb="0" eb="3">
      <t>ケンチクブツ</t>
    </rPh>
    <rPh sb="3" eb="4">
      <t>ジョウ</t>
    </rPh>
    <rPh sb="4" eb="6">
      <t>リョクカ</t>
    </rPh>
    <rPh sb="6" eb="8">
      <t>キジュン</t>
    </rPh>
    <phoneticPr fontId="5"/>
  </si>
  <si>
    <t>接道部緑化基準</t>
    <rPh sb="0" eb="1">
      <t>セツ</t>
    </rPh>
    <rPh sb="1" eb="2">
      <t>ミチ</t>
    </rPh>
    <rPh sb="2" eb="3">
      <t>ブ</t>
    </rPh>
    <rPh sb="3" eb="5">
      <t>リョクカ</t>
    </rPh>
    <rPh sb="5" eb="7">
      <t>キジュン</t>
    </rPh>
    <phoneticPr fontId="5"/>
  </si>
  <si>
    <t>・地上部緑化基準計算</t>
    <rPh sb="1" eb="3">
      <t>チジョウ</t>
    </rPh>
    <rPh sb="3" eb="4">
      <t>ブ</t>
    </rPh>
    <rPh sb="4" eb="6">
      <t>リョクカ</t>
    </rPh>
    <rPh sb="6" eb="8">
      <t>キジュン</t>
    </rPh>
    <rPh sb="8" eb="10">
      <t>ケイサン</t>
    </rPh>
    <phoneticPr fontId="5"/>
  </si>
  <si>
    <t>A式及びB式によって算出される面積のいずれか小さい面積</t>
    <rPh sb="1" eb="2">
      <t>シキ</t>
    </rPh>
    <rPh sb="2" eb="3">
      <t>オヨ</t>
    </rPh>
    <rPh sb="5" eb="6">
      <t>シキ</t>
    </rPh>
    <rPh sb="10" eb="12">
      <t>サンシュツ</t>
    </rPh>
    <rPh sb="15" eb="17">
      <t>メンセキ</t>
    </rPh>
    <rPh sb="22" eb="23">
      <t>チイ</t>
    </rPh>
    <rPh sb="25" eb="27">
      <t>メンセキ</t>
    </rPh>
    <phoneticPr fontId="5"/>
  </si>
  <si>
    <t>A式</t>
    <rPh sb="1" eb="2">
      <t>シキ</t>
    </rPh>
    <phoneticPr fontId="5"/>
  </si>
  <si>
    <t>（</t>
    <phoneticPr fontId="5"/>
  </si>
  <si>
    <t>）</t>
    <phoneticPr fontId="5"/>
  </si>
  <si>
    <t>×</t>
    <phoneticPr fontId="5"/>
  </si>
  <si>
    <t>＝</t>
    <phoneticPr fontId="5"/>
  </si>
  <si>
    <t>B式</t>
    <rPh sb="1" eb="2">
      <t>シキ</t>
    </rPh>
    <phoneticPr fontId="5"/>
  </si>
  <si>
    <t>））</t>
    <phoneticPr fontId="5"/>
  </si>
  <si>
    <t>・建築物上緑化基準計算</t>
    <rPh sb="1" eb="4">
      <t>ケンチクブツ</t>
    </rPh>
    <rPh sb="4" eb="5">
      <t>ジョウ</t>
    </rPh>
    <rPh sb="5" eb="7">
      <t>リョクカ</t>
    </rPh>
    <rPh sb="7" eb="9">
      <t>キジュン</t>
    </rPh>
    <rPh sb="9" eb="11">
      <t>ケイサン</t>
    </rPh>
    <phoneticPr fontId="5"/>
  </si>
  <si>
    <t>屋上面積（利用可能面積）</t>
    <rPh sb="0" eb="2">
      <t>オクジョウ</t>
    </rPh>
    <rPh sb="2" eb="4">
      <t>メンセキ</t>
    </rPh>
    <rPh sb="5" eb="7">
      <t>リヨウ</t>
    </rPh>
    <rPh sb="7" eb="9">
      <t>カノウ</t>
    </rPh>
    <rPh sb="9" eb="11">
      <t>メンセキ</t>
    </rPh>
    <phoneticPr fontId="5"/>
  </si>
  <si>
    <t>・接道部緑化基準計算</t>
    <rPh sb="1" eb="2">
      <t>セツ</t>
    </rPh>
    <rPh sb="2" eb="3">
      <t>ミチ</t>
    </rPh>
    <rPh sb="3" eb="4">
      <t>ブ</t>
    </rPh>
    <rPh sb="4" eb="6">
      <t>リョクカ</t>
    </rPh>
    <rPh sb="6" eb="8">
      <t>キジュン</t>
    </rPh>
    <rPh sb="8" eb="10">
      <t>ケイサン</t>
    </rPh>
    <phoneticPr fontId="5"/>
  </si>
  <si>
    <t>用途ごとに定められた緑化基準率により算出する長さ（裏面表参照）</t>
    <rPh sb="0" eb="2">
      <t>ヨウト</t>
    </rPh>
    <rPh sb="5" eb="6">
      <t>サダ</t>
    </rPh>
    <rPh sb="10" eb="12">
      <t>リョクカ</t>
    </rPh>
    <rPh sb="12" eb="14">
      <t>キジュン</t>
    </rPh>
    <rPh sb="14" eb="15">
      <t>リツ</t>
    </rPh>
    <rPh sb="18" eb="20">
      <t>サンシュツ</t>
    </rPh>
    <rPh sb="22" eb="23">
      <t>ナガ</t>
    </rPh>
    <rPh sb="25" eb="27">
      <t>リメン</t>
    </rPh>
    <rPh sb="27" eb="28">
      <t>ヒョウ</t>
    </rPh>
    <rPh sb="28" eb="30">
      <t>サンショウ</t>
    </rPh>
    <phoneticPr fontId="5"/>
  </si>
  <si>
    <t>・緑化基準率</t>
    <rPh sb="1" eb="3">
      <t>リョクカ</t>
    </rPh>
    <rPh sb="3" eb="5">
      <t>キジュン</t>
    </rPh>
    <rPh sb="5" eb="6">
      <t>リツ</t>
    </rPh>
    <phoneticPr fontId="5"/>
  </si>
  <si>
    <t>／</t>
    <phoneticPr fontId="5"/>
  </si>
  <si>
    <t>接道部長さ</t>
    <rPh sb="0" eb="2">
      <t>セツドウ</t>
    </rPh>
    <rPh sb="2" eb="3">
      <t>ブ</t>
    </rPh>
    <rPh sb="3" eb="4">
      <t>ナガ</t>
    </rPh>
    <phoneticPr fontId="5"/>
  </si>
  <si>
    <t>緑化基準率</t>
    <rPh sb="0" eb="2">
      <t>リョクカ</t>
    </rPh>
    <rPh sb="2" eb="4">
      <t>キジュン</t>
    </rPh>
    <rPh sb="4" eb="5">
      <t>リツ</t>
    </rPh>
    <phoneticPr fontId="5"/>
  </si>
  <si>
    <t>＜接道部緑化基準率一覧表＞</t>
    <rPh sb="1" eb="2">
      <t>セツ</t>
    </rPh>
    <rPh sb="2" eb="3">
      <t>ミチ</t>
    </rPh>
    <rPh sb="3" eb="4">
      <t>ブ</t>
    </rPh>
    <rPh sb="4" eb="6">
      <t>リョクカ</t>
    </rPh>
    <rPh sb="6" eb="8">
      <t>キジュン</t>
    </rPh>
    <rPh sb="8" eb="9">
      <t>リツ</t>
    </rPh>
    <rPh sb="9" eb="11">
      <t>イチラン</t>
    </rPh>
    <rPh sb="11" eb="12">
      <t>ヒョウ</t>
    </rPh>
    <phoneticPr fontId="5"/>
  </si>
  <si>
    <t>　　　　　　　　　敷地面積
 施設用途</t>
    <rPh sb="9" eb="11">
      <t>シキチ</t>
    </rPh>
    <rPh sb="11" eb="13">
      <t>メンセキ</t>
    </rPh>
    <rPh sb="16" eb="18">
      <t>シセツ</t>
    </rPh>
    <rPh sb="18" eb="20">
      <t>ヨウト</t>
    </rPh>
    <phoneticPr fontId="5"/>
  </si>
  <si>
    <t>500㎡未満</t>
    <rPh sb="4" eb="6">
      <t>ミマン</t>
    </rPh>
    <phoneticPr fontId="5"/>
  </si>
  <si>
    <t>500㎡以上
～
1000㎡未満</t>
    <rPh sb="4" eb="6">
      <t>イジョウ</t>
    </rPh>
    <rPh sb="14" eb="16">
      <t>ミマン</t>
    </rPh>
    <phoneticPr fontId="5"/>
  </si>
  <si>
    <t>1000㎡以上
～
3000㎡未満</t>
    <rPh sb="5" eb="7">
      <t>イジョウ</t>
    </rPh>
    <rPh sb="15" eb="17">
      <t>ミマン</t>
    </rPh>
    <phoneticPr fontId="5"/>
  </si>
  <si>
    <t>3000㎡以上
～
1万㎡未満</t>
    <rPh sb="5" eb="7">
      <t>イジョウ</t>
    </rPh>
    <rPh sb="11" eb="12">
      <t>マン</t>
    </rPh>
    <rPh sb="13" eb="15">
      <t>ミマン</t>
    </rPh>
    <phoneticPr fontId="5"/>
  </si>
  <si>
    <t>1万㎡以上
～
3万㎡未満</t>
    <rPh sb="1" eb="2">
      <t>マン</t>
    </rPh>
    <rPh sb="3" eb="5">
      <t>イジョウ</t>
    </rPh>
    <rPh sb="9" eb="10">
      <t>マン</t>
    </rPh>
    <rPh sb="11" eb="13">
      <t>ミマン</t>
    </rPh>
    <phoneticPr fontId="5"/>
  </si>
  <si>
    <t>3万㎡以上</t>
    <rPh sb="1" eb="2">
      <t>マン</t>
    </rPh>
    <rPh sb="3" eb="5">
      <t>イジョウ</t>
    </rPh>
    <phoneticPr fontId="5"/>
  </si>
  <si>
    <t>住宅、宿泊施設</t>
    <rPh sb="0" eb="1">
      <t>ジュウ</t>
    </rPh>
    <rPh sb="1" eb="2">
      <t>タク</t>
    </rPh>
    <rPh sb="3" eb="5">
      <t>シュクハク</t>
    </rPh>
    <rPh sb="5" eb="7">
      <t>シセツ</t>
    </rPh>
    <phoneticPr fontId="5"/>
  </si>
  <si>
    <t>４／１０</t>
    <phoneticPr fontId="5"/>
  </si>
  <si>
    <t>６／１０</t>
    <phoneticPr fontId="5"/>
  </si>
  <si>
    <t>７／１０</t>
    <phoneticPr fontId="5"/>
  </si>
  <si>
    <t>８／１０</t>
    <phoneticPr fontId="5"/>
  </si>
  <si>
    <t>野外運動場
野外娯楽施設
廃棄物等の処理施設</t>
    <rPh sb="0" eb="2">
      <t>ヤガイ</t>
    </rPh>
    <rPh sb="2" eb="5">
      <t>ウンドウジョウ</t>
    </rPh>
    <rPh sb="6" eb="8">
      <t>ヤガイ</t>
    </rPh>
    <rPh sb="8" eb="10">
      <t>ゴラク</t>
    </rPh>
    <rPh sb="10" eb="12">
      <t>シセツ</t>
    </rPh>
    <rPh sb="13" eb="16">
      <t>ハイキブツ</t>
    </rPh>
    <rPh sb="16" eb="17">
      <t>トウ</t>
    </rPh>
    <rPh sb="18" eb="20">
      <t>ショリ</t>
    </rPh>
    <rPh sb="20" eb="22">
      <t>シセツ</t>
    </rPh>
    <phoneticPr fontId="5"/>
  </si>
  <si>
    <t>工場、店舗、
事務所、駐車場、
資材置場、作業所</t>
    <rPh sb="0" eb="2">
      <t>コウジョウ</t>
    </rPh>
    <rPh sb="3" eb="5">
      <t>テンポ</t>
    </rPh>
    <rPh sb="7" eb="9">
      <t>ジム</t>
    </rPh>
    <rPh sb="9" eb="10">
      <t>ショ</t>
    </rPh>
    <rPh sb="11" eb="14">
      <t>チュウシャジョウ</t>
    </rPh>
    <rPh sb="16" eb="18">
      <t>シザイ</t>
    </rPh>
    <rPh sb="18" eb="19">
      <t>オ</t>
    </rPh>
    <rPh sb="19" eb="20">
      <t>バ</t>
    </rPh>
    <rPh sb="21" eb="23">
      <t>サギョウ</t>
    </rPh>
    <rPh sb="23" eb="24">
      <t>ショ</t>
    </rPh>
    <phoneticPr fontId="5"/>
  </si>
  <si>
    <t>２／１０</t>
    <phoneticPr fontId="5"/>
  </si>
  <si>
    <t>３／１０</t>
    <phoneticPr fontId="5"/>
  </si>
  <si>
    <t>５／１０</t>
    <phoneticPr fontId="5"/>
  </si>
  <si>
    <t>庁舎、学校、
医療施設、集会施設</t>
    <rPh sb="0" eb="2">
      <t>チョウシャ</t>
    </rPh>
    <rPh sb="3" eb="5">
      <t>ガッコウ</t>
    </rPh>
    <rPh sb="7" eb="9">
      <t>イリョウ</t>
    </rPh>
    <rPh sb="9" eb="11">
      <t>シセツ</t>
    </rPh>
    <rPh sb="12" eb="14">
      <t>シュウカイ</t>
    </rPh>
    <rPh sb="14" eb="16">
      <t>シセツ</t>
    </rPh>
    <phoneticPr fontId="5"/>
  </si>
  <si>
    <t>その他</t>
    <rPh sb="2" eb="3">
      <t>タ</t>
    </rPh>
    <phoneticPr fontId="5"/>
  </si>
  <si>
    <t>※複合用途の施設の場合は、1階部分における主たる用途</t>
    <rPh sb="1" eb="3">
      <t>フクゴウ</t>
    </rPh>
    <rPh sb="3" eb="5">
      <t>ヨウト</t>
    </rPh>
    <rPh sb="6" eb="8">
      <t>シセツ</t>
    </rPh>
    <rPh sb="9" eb="11">
      <t>バアイ</t>
    </rPh>
    <rPh sb="14" eb="15">
      <t>カイ</t>
    </rPh>
    <rPh sb="15" eb="17">
      <t>ブブン</t>
    </rPh>
    <rPh sb="21" eb="22">
      <t>シュ</t>
    </rPh>
    <rPh sb="24" eb="26">
      <t>ヨウト</t>
    </rPh>
    <phoneticPr fontId="5"/>
  </si>
  <si>
    <t>シートを保護しているため、編集できません。</t>
    <rPh sb="4" eb="6">
      <t>ホゴ</t>
    </rPh>
    <rPh sb="13" eb="15">
      <t>ヘンシュウ</t>
    </rPh>
    <phoneticPr fontId="5"/>
  </si>
  <si>
    <t>接道緑化長さ
基準</t>
    <rPh sb="0" eb="2">
      <t>セツドウ</t>
    </rPh>
    <rPh sb="2" eb="4">
      <t>リョクカ</t>
    </rPh>
    <rPh sb="4" eb="5">
      <t>ナガ</t>
    </rPh>
    <phoneticPr fontId="2"/>
  </si>
  <si>
    <t>法定建蔽率(%)</t>
    <phoneticPr fontId="2"/>
  </si>
  <si>
    <t>屋上利用可能面積</t>
    <rPh sb="0" eb="2">
      <t>オクジョウ</t>
    </rPh>
    <rPh sb="2" eb="4">
      <t>リヨウ</t>
    </rPh>
    <rPh sb="4" eb="6">
      <t>カノウ</t>
    </rPh>
    <rPh sb="6" eb="8">
      <t>メンセキ</t>
    </rPh>
    <phoneticPr fontId="5"/>
  </si>
  <si>
    <t>法定建蔽率</t>
    <rPh sb="0" eb="2">
      <t>ホウテイ</t>
    </rPh>
    <rPh sb="2" eb="5">
      <t>ケンペイリツ</t>
    </rPh>
    <phoneticPr fontId="5"/>
  </si>
  <si>
    <t>令和</t>
    <rPh sb="0" eb="2">
      <t>レイワ</t>
    </rPh>
    <phoneticPr fontId="2"/>
  </si>
  <si>
    <t>年</t>
    <rPh sb="0" eb="1">
      <t>ネン</t>
    </rPh>
    <phoneticPr fontId="2"/>
  </si>
  <si>
    <t>月</t>
    <rPh sb="0" eb="1">
      <t>ツキ</t>
    </rPh>
    <phoneticPr fontId="2"/>
  </si>
  <si>
    <t>日</t>
    <rPh sb="0" eb="1">
      <t>ヒ</t>
    </rPh>
    <phoneticPr fontId="2"/>
  </si>
  <si>
    <t>〒</t>
    <phoneticPr fontId="2"/>
  </si>
  <si>
    <t>樹種等</t>
    <rPh sb="0" eb="2">
      <t>ジュシュ</t>
    </rPh>
    <rPh sb="2" eb="3">
      <t>ナド</t>
    </rPh>
    <phoneticPr fontId="2"/>
  </si>
  <si>
    <t>種別</t>
    <rPh sb="0" eb="2">
      <t>シュベツ</t>
    </rPh>
    <phoneticPr fontId="2"/>
  </si>
  <si>
    <t>アカガシ</t>
    <phoneticPr fontId="2"/>
  </si>
  <si>
    <t>タチツボスミレ</t>
    <phoneticPr fontId="2"/>
  </si>
  <si>
    <t>多年草</t>
    <rPh sb="0" eb="3">
      <t>タネンソウ</t>
    </rPh>
    <phoneticPr fontId="2"/>
  </si>
  <si>
    <t>アキカラマツ</t>
    <phoneticPr fontId="2"/>
  </si>
  <si>
    <t>タブノキ</t>
    <phoneticPr fontId="2"/>
  </si>
  <si>
    <t>アケビ</t>
    <phoneticPr fontId="2"/>
  </si>
  <si>
    <t>チガヤ</t>
    <phoneticPr fontId="2"/>
  </si>
  <si>
    <t>アラカシ</t>
    <phoneticPr fontId="2"/>
  </si>
  <si>
    <t>ツリガネニンジン</t>
    <phoneticPr fontId="2"/>
  </si>
  <si>
    <t>イヌシデ</t>
    <phoneticPr fontId="2"/>
  </si>
  <si>
    <t>ツワブキ</t>
    <phoneticPr fontId="2"/>
  </si>
  <si>
    <t>イヌツゲ</t>
    <phoneticPr fontId="2"/>
  </si>
  <si>
    <t>テイカカズラ</t>
    <phoneticPr fontId="2"/>
  </si>
  <si>
    <t>イヌビワ</t>
    <phoneticPr fontId="2"/>
  </si>
  <si>
    <t>ニガナ</t>
    <phoneticPr fontId="2"/>
  </si>
  <si>
    <t>イヌワラビ</t>
    <phoneticPr fontId="2"/>
  </si>
  <si>
    <t>ネジバナ</t>
    <phoneticPr fontId="2"/>
  </si>
  <si>
    <t>イノデ</t>
    <phoneticPr fontId="2"/>
  </si>
  <si>
    <t>ネズミモチ</t>
    <phoneticPr fontId="2"/>
  </si>
  <si>
    <t>イボタノキ</t>
    <phoneticPr fontId="2"/>
  </si>
  <si>
    <t>ノアザミ</t>
    <phoneticPr fontId="2"/>
  </si>
  <si>
    <t>イロハモミジ</t>
    <phoneticPr fontId="2"/>
  </si>
  <si>
    <t>ノガリヤス</t>
    <phoneticPr fontId="2"/>
  </si>
  <si>
    <t>ウツギ</t>
    <phoneticPr fontId="2"/>
  </si>
  <si>
    <t>ノカンゾウ</t>
    <phoneticPr fontId="2"/>
  </si>
  <si>
    <t>ウワミズザクラ</t>
    <phoneticPr fontId="2"/>
  </si>
  <si>
    <t>ハナイカダ</t>
    <phoneticPr fontId="2"/>
  </si>
  <si>
    <t>エゴノキ</t>
    <phoneticPr fontId="2"/>
  </si>
  <si>
    <t>ヒイラギ</t>
    <phoneticPr fontId="2"/>
  </si>
  <si>
    <t>エノキ</t>
    <phoneticPr fontId="2"/>
  </si>
  <si>
    <t>ヒサカキ</t>
    <phoneticPr fontId="2"/>
  </si>
  <si>
    <t>ベニシダ</t>
    <phoneticPr fontId="2"/>
  </si>
  <si>
    <t>カントウタンポポ</t>
    <phoneticPr fontId="2"/>
  </si>
  <si>
    <t>マユミ</t>
    <phoneticPr fontId="2"/>
  </si>
  <si>
    <t>キヅタ</t>
    <phoneticPr fontId="2"/>
  </si>
  <si>
    <t>マンリョウ</t>
    <phoneticPr fontId="2"/>
  </si>
  <si>
    <t>クサボケ</t>
    <phoneticPr fontId="2"/>
  </si>
  <si>
    <t>ミズキ</t>
    <phoneticPr fontId="2"/>
  </si>
  <si>
    <t>クヌギ</t>
    <phoneticPr fontId="2"/>
  </si>
  <si>
    <t>ミズヒキ</t>
    <phoneticPr fontId="2"/>
  </si>
  <si>
    <t>ケヤキ</t>
    <phoneticPr fontId="2"/>
  </si>
  <si>
    <t>ムクノキ</t>
    <phoneticPr fontId="2"/>
  </si>
  <si>
    <t>コナラ</t>
    <phoneticPr fontId="2"/>
  </si>
  <si>
    <t>ムラサキシキブ</t>
    <phoneticPr fontId="2"/>
  </si>
  <si>
    <t>ゴンズイ</t>
    <phoneticPr fontId="2"/>
  </si>
  <si>
    <t>モチノキ</t>
    <phoneticPr fontId="2"/>
  </si>
  <si>
    <t>サネカズラ</t>
    <phoneticPr fontId="2"/>
  </si>
  <si>
    <t>ヤブコウジ</t>
    <phoneticPr fontId="2"/>
  </si>
  <si>
    <t>サンショウ</t>
    <phoneticPr fontId="2"/>
  </si>
  <si>
    <t>ヤブソテツ</t>
    <phoneticPr fontId="2"/>
  </si>
  <si>
    <t>ジャノヒゲ</t>
    <phoneticPr fontId="2"/>
  </si>
  <si>
    <t>ヤブツバキ</t>
    <phoneticPr fontId="2"/>
  </si>
  <si>
    <t>シラカシ</t>
    <phoneticPr fontId="2"/>
  </si>
  <si>
    <t>ヤブニッケイ</t>
    <phoneticPr fontId="2"/>
  </si>
  <si>
    <t>シラヤマギク</t>
    <phoneticPr fontId="2"/>
  </si>
  <si>
    <t>ヤブミョウガ</t>
    <phoneticPr fontId="2"/>
  </si>
  <si>
    <t>シロダモ</t>
    <phoneticPr fontId="2"/>
  </si>
  <si>
    <t>ヤブラン</t>
    <phoneticPr fontId="2"/>
  </si>
  <si>
    <t>スイカズラ</t>
    <phoneticPr fontId="2"/>
  </si>
  <si>
    <t>ヤマイタチシダ</t>
    <phoneticPr fontId="2"/>
  </si>
  <si>
    <t>スイバ</t>
    <phoneticPr fontId="2"/>
  </si>
  <si>
    <t>ヤマグワ</t>
    <phoneticPr fontId="2"/>
  </si>
  <si>
    <t>ススキ</t>
    <phoneticPr fontId="2"/>
  </si>
  <si>
    <t>ヤマザクラ</t>
    <phoneticPr fontId="2"/>
  </si>
  <si>
    <t>スダジイ</t>
    <phoneticPr fontId="2"/>
  </si>
  <si>
    <t>ヤマハギ</t>
    <phoneticPr fontId="2"/>
  </si>
  <si>
    <t>ヤマブキ</t>
    <phoneticPr fontId="2"/>
  </si>
  <si>
    <t>ワラビ</t>
    <phoneticPr fontId="2"/>
  </si>
  <si>
    <t>ワレモコウ</t>
    <phoneticPr fontId="2"/>
  </si>
  <si>
    <t xml:space="preserve">〒
</t>
    <phoneticPr fontId="2"/>
  </si>
  <si>
    <t>電話</t>
    <phoneticPr fontId="2"/>
  </si>
  <si>
    <t>処理欄</t>
    <rPh sb="0" eb="2">
      <t>ショリ</t>
    </rPh>
    <rPh sb="2" eb="3">
      <t>ラン</t>
    </rPh>
    <phoneticPr fontId="2"/>
  </si>
  <si>
    <t>緑　化　完　了　書</t>
    <rPh sb="0" eb="1">
      <t>ミドリ</t>
    </rPh>
    <rPh sb="2" eb="3">
      <t>カ</t>
    </rPh>
    <rPh sb="4" eb="5">
      <t>カン</t>
    </rPh>
    <rPh sb="6" eb="7">
      <t>リョウ</t>
    </rPh>
    <rPh sb="8" eb="9">
      <t>ショ</t>
    </rPh>
    <phoneticPr fontId="2"/>
  </si>
  <si>
    <t>入力欄　（色のついたセルのみ入力可能です）</t>
    <rPh sb="0" eb="2">
      <t>ニュウリョク</t>
    </rPh>
    <rPh sb="2" eb="3">
      <t>ラン</t>
    </rPh>
    <rPh sb="5" eb="6">
      <t>イロ</t>
    </rPh>
    <rPh sb="14" eb="16">
      <t>ニュウリョク</t>
    </rPh>
    <rPh sb="16" eb="18">
      <t>カノウ</t>
    </rPh>
    <phoneticPr fontId="5"/>
  </si>
  <si>
    <t>在来種リスト（参考）</t>
    <rPh sb="0" eb="3">
      <t>ザイライシュ</t>
    </rPh>
    <rPh sb="7" eb="9">
      <t>サンコウ</t>
    </rPh>
    <phoneticPr fontId="2"/>
  </si>
  <si>
    <t>pot・㎡</t>
  </si>
  <si>
    <t>④=①+②</t>
    <phoneticPr fontId="2"/>
  </si>
  <si>
    <t>⑤=④+③</t>
    <phoneticPr fontId="2"/>
  </si>
  <si>
    <t>⑥ みなし面積</t>
    <phoneticPr fontId="2"/>
  </si>
  <si>
    <t>ｋＷ</t>
    <phoneticPr fontId="2"/>
  </si>
  <si>
    <t>シートを保護しているため</t>
    <rPh sb="4" eb="6">
      <t>ホゴ</t>
    </rPh>
    <phoneticPr fontId="2"/>
  </si>
  <si>
    <t>ブルーでマスキングされている</t>
    <phoneticPr fontId="2"/>
  </si>
  <si>
    <t>部分以外は編集できません</t>
    <rPh sb="0" eb="2">
      <t>ブブン</t>
    </rPh>
    <rPh sb="2" eb="4">
      <t>イガイ</t>
    </rPh>
    <rPh sb="5" eb="7">
      <t>ヘンシュウ</t>
    </rPh>
    <phoneticPr fontId="2"/>
  </si>
  <si>
    <t>㎡</t>
  </si>
  <si>
    <t>pot</t>
  </si>
  <si>
    <t>⑦ 地上部</t>
    <phoneticPr fontId="2"/>
  </si>
  <si>
    <t>緑地管理者</t>
    <phoneticPr fontId="2"/>
  </si>
  <si>
    <t>⑤+⑥ 合計緑化（みなし面積含）</t>
    <rPh sb="12" eb="14">
      <t>メンセキ</t>
    </rPh>
    <phoneticPr fontId="2"/>
  </si>
  <si>
    <t>⑧ 建築物上</t>
    <phoneticPr fontId="2"/>
  </si>
  <si>
    <t>回／年</t>
    <rPh sb="0" eb="1">
      <t>カイ</t>
    </rPh>
    <rPh sb="2" eb="3">
      <t>ネン</t>
    </rPh>
    <phoneticPr fontId="2"/>
  </si>
  <si>
    <t>□全部有□一部有□無</t>
  </si>
  <si>
    <t>□有□無</t>
  </si>
  <si>
    <t>□自動□手動</t>
  </si>
  <si>
    <t>ガマズミ</t>
    <phoneticPr fontId="2"/>
  </si>
  <si>
    <t>つる性</t>
    <rPh sb="2" eb="3">
      <t>セイ</t>
    </rPh>
    <phoneticPr fontId="2"/>
  </si>
  <si>
    <t>高木</t>
    <rPh sb="0" eb="2">
      <t>コウボク</t>
    </rPh>
    <phoneticPr fontId="2"/>
  </si>
  <si>
    <t>中木～高木</t>
    <rPh sb="0" eb="1">
      <t>チュウ</t>
    </rPh>
    <rPh sb="1" eb="2">
      <t>ボク</t>
    </rPh>
    <rPh sb="3" eb="4">
      <t>コウ</t>
    </rPh>
    <rPh sb="4" eb="5">
      <t>ボク</t>
    </rPh>
    <phoneticPr fontId="2"/>
  </si>
  <si>
    <t>低木</t>
    <rPh sb="0" eb="2">
      <t>テイボク</t>
    </rPh>
    <phoneticPr fontId="2"/>
  </si>
  <si>
    <t>低木～高木</t>
    <rPh sb="0" eb="1">
      <t>テイ</t>
    </rPh>
    <rPh sb="1" eb="2">
      <t>ボク</t>
    </rPh>
    <rPh sb="3" eb="4">
      <t>コウ</t>
    </rPh>
    <rPh sb="4" eb="5">
      <t>ボク</t>
    </rPh>
    <phoneticPr fontId="2"/>
  </si>
  <si>
    <t>低木～中木</t>
    <rPh sb="0" eb="1">
      <t>テイ</t>
    </rPh>
    <rPh sb="1" eb="2">
      <t>ボク</t>
    </rPh>
    <rPh sb="3" eb="4">
      <t>チュウ</t>
    </rPh>
    <rPh sb="4" eb="5">
      <t>ボク</t>
    </rPh>
    <phoneticPr fontId="2"/>
  </si>
  <si>
    <t>「緑化計画・完了書・樹木一覧表」</t>
    <rPh sb="1" eb="3">
      <t>リョクカ</t>
    </rPh>
    <rPh sb="3" eb="5">
      <t>ケイカク</t>
    </rPh>
    <rPh sb="6" eb="8">
      <t>カンリョウ</t>
    </rPh>
    <rPh sb="8" eb="9">
      <t>ショ</t>
    </rPh>
    <rPh sb="10" eb="12">
      <t>ジュモク</t>
    </rPh>
    <rPh sb="12" eb="14">
      <t>イチラン</t>
    </rPh>
    <rPh sb="14" eb="15">
      <t>ヒョウ</t>
    </rPh>
    <phoneticPr fontId="2"/>
  </si>
  <si>
    <t>％は自動でつきます。数値のみ記入します。</t>
    <rPh sb="2" eb="4">
      <t>ジドウ</t>
    </rPh>
    <rPh sb="10" eb="12">
      <t>スウチ</t>
    </rPh>
    <rPh sb="14" eb="16">
      <t>キニュウ</t>
    </rPh>
    <phoneticPr fontId="5"/>
  </si>
  <si>
    <t>％</t>
    <phoneticPr fontId="5"/>
  </si>
  <si>
    <t>数値のみ記入します。</t>
    <rPh sb="0" eb="2">
      <t>スウチ</t>
    </rPh>
    <rPh sb="4" eb="6">
      <t>キニュウ</t>
    </rPh>
    <phoneticPr fontId="5"/>
  </si>
  <si>
    <t>下記のとおり、緑化完了書を提出します。</t>
    <rPh sb="9" eb="11">
      <t>カンリョウ</t>
    </rPh>
    <phoneticPr fontId="2"/>
  </si>
  <si>
    <t>必要に応じて行の追加を行ってください。印刷物にはマスキングの色は表示されません。</t>
    <rPh sb="0" eb="2">
      <t>ヒツヨウ</t>
    </rPh>
    <rPh sb="3" eb="4">
      <t>オウ</t>
    </rPh>
    <rPh sb="6" eb="7">
      <t>ギョウ</t>
    </rPh>
    <rPh sb="8" eb="10">
      <t>ツイカ</t>
    </rPh>
    <rPh sb="11" eb="12">
      <t>オコナ</t>
    </rPh>
    <rPh sb="19" eb="21">
      <t>インサツ</t>
    </rPh>
    <rPh sb="21" eb="22">
      <t>ブツ</t>
    </rPh>
    <rPh sb="30" eb="31">
      <t>イロ</t>
    </rPh>
    <rPh sb="32" eb="34">
      <t>ヒョウジ</t>
    </rPh>
    <phoneticPr fontId="2"/>
  </si>
  <si>
    <t>地上部の緑化面積 a</t>
    <phoneticPr fontId="2"/>
  </si>
  <si>
    <t>建築物上の緑化面積 b</t>
    <rPh sb="7" eb="9">
      <t>メンセキ</t>
    </rPh>
    <phoneticPr fontId="2"/>
  </si>
  <si>
    <t>接道部緑化率（％）</t>
    <rPh sb="5" eb="6">
      <t>リツ</t>
    </rPh>
    <phoneticPr fontId="2"/>
  </si>
  <si>
    <t>☟地上部・建築物上の緑化基準面積は、「基準値算定ページ」により算出した値を記載してください。（合計値は小数点第３位切捨）</t>
    <rPh sb="1" eb="3">
      <t>チジョウ</t>
    </rPh>
    <rPh sb="3" eb="4">
      <t>ブ</t>
    </rPh>
    <rPh sb="5" eb="8">
      <t>ケンチクブツ</t>
    </rPh>
    <rPh sb="8" eb="9">
      <t>ジョウ</t>
    </rPh>
    <rPh sb="10" eb="12">
      <t>リョクカ</t>
    </rPh>
    <rPh sb="12" eb="14">
      <t>キジュン</t>
    </rPh>
    <rPh sb="14" eb="16">
      <t>メンセキ</t>
    </rPh>
    <rPh sb="19" eb="21">
      <t>キジュン</t>
    </rPh>
    <rPh sb="21" eb="22">
      <t>チ</t>
    </rPh>
    <rPh sb="22" eb="24">
      <t>サンテイ</t>
    </rPh>
    <rPh sb="31" eb="33">
      <t>サンシュツ</t>
    </rPh>
    <rPh sb="35" eb="36">
      <t>アタイ</t>
    </rPh>
    <rPh sb="37" eb="39">
      <t>キサイ</t>
    </rPh>
    <rPh sb="47" eb="50">
      <t>ゴウケイチ</t>
    </rPh>
    <rPh sb="51" eb="54">
      <t>ショウスウテン</t>
    </rPh>
    <rPh sb="54" eb="55">
      <t>ダイ</t>
    </rPh>
    <rPh sb="56" eb="57">
      <t>イ</t>
    </rPh>
    <rPh sb="57" eb="59">
      <t>キリス</t>
    </rPh>
    <phoneticPr fontId="2"/>
  </si>
  <si>
    <t>☟緑化面積、接道部緑化長さそれぞれが基準値以上となるように策定してください。（合計値は小数点第３位切捨）</t>
    <rPh sb="1" eb="3">
      <t>リョクカ</t>
    </rPh>
    <rPh sb="3" eb="5">
      <t>メンセキ</t>
    </rPh>
    <rPh sb="6" eb="9">
      <t>セツドウブ</t>
    </rPh>
    <rPh sb="9" eb="11">
      <t>リョクカ</t>
    </rPh>
    <rPh sb="11" eb="12">
      <t>ナガ</t>
    </rPh>
    <rPh sb="29" eb="31">
      <t>サクテイ</t>
    </rPh>
    <rPh sb="39" eb="42">
      <t>ゴウケイチ</t>
    </rPh>
    <rPh sb="43" eb="46">
      <t>ショウスウテン</t>
    </rPh>
    <rPh sb="46" eb="47">
      <t>ダイ</t>
    </rPh>
    <rPh sb="48" eb="49">
      <t>イ</t>
    </rPh>
    <rPh sb="49" eb="51">
      <t>キリス</t>
    </rPh>
    <phoneticPr fontId="2"/>
  </si>
  <si>
    <t>緑化面積計c
c=a+b</t>
    <phoneticPr fontId="2"/>
  </si>
  <si>
    <t>⑨=⑦+⑧</t>
    <phoneticPr fontId="2"/>
  </si>
  <si>
    <t>⑨緑化長さ合計</t>
    <rPh sb="1" eb="3">
      <t>リョクカ</t>
    </rPh>
    <rPh sb="3" eb="4">
      <t>ナガ</t>
    </rPh>
    <rPh sb="5" eb="7">
      <t>ゴウケイ</t>
    </rPh>
    <phoneticPr fontId="2"/>
  </si>
  <si>
    <t>⑨/接道延長×100</t>
    <rPh sb="2" eb="4">
      <t>セツドウ</t>
    </rPh>
    <rPh sb="4" eb="6">
      <t>エンチョウ</t>
    </rPh>
    <phoneticPr fontId="2"/>
  </si>
  <si>
    <t>緑化率</t>
    <phoneticPr fontId="2"/>
  </si>
  <si>
    <t>定格出力計
(太陽光発電の場合)</t>
    <rPh sb="7" eb="10">
      <t>タイヨウコウ</t>
    </rPh>
    <rPh sb="10" eb="12">
      <t>ハツデン</t>
    </rPh>
    <rPh sb="13" eb="15">
      <t>バアイ</t>
    </rPh>
    <phoneticPr fontId="2"/>
  </si>
  <si>
    <t>事業者</t>
    <phoneticPr fontId="2"/>
  </si>
  <si>
    <t>事業者</t>
    <rPh sb="0" eb="3">
      <t>ジギョウシャ</t>
    </rPh>
    <phoneticPr fontId="2"/>
  </si>
  <si>
    <t>☟地上部・建築物上の緑化基準面積は、「基準値算定ページ」で算出した値を記載してください。（合計値は小数点第３位切捨）</t>
    <rPh sb="29" eb="31">
      <t>サンシュツ</t>
    </rPh>
    <phoneticPr fontId="2"/>
  </si>
  <si>
    <t>⑨/接道延長×100</t>
    <rPh sb="2" eb="7">
      <t>セツドウエンチョウカケル</t>
    </rPh>
    <phoneticPr fontId="2"/>
  </si>
  <si>
    <t>代理人　</t>
    <phoneticPr fontId="2"/>
  </si>
  <si>
    <t>住所</t>
    <phoneticPr fontId="2"/>
  </si>
  <si>
    <t>事業者</t>
    <phoneticPr fontId="2"/>
  </si>
  <si>
    <t>担当者</t>
    <phoneticPr fontId="2"/>
  </si>
  <si>
    <t>住所</t>
    <rPh sb="0" eb="2">
      <t>ジュウショ</t>
    </rPh>
    <phoneticPr fontId="2"/>
  </si>
  <si>
    <t>代理人</t>
    <rPh sb="0" eb="3">
      <t>ダイリニン</t>
    </rPh>
    <phoneticPr fontId="2"/>
  </si>
  <si>
    <t>氏名</t>
    <phoneticPr fontId="2"/>
  </si>
  <si>
    <t>【はじめに入力してください】基本情報入力シート</t>
    <rPh sb="5" eb="7">
      <t>ニュウリョク</t>
    </rPh>
    <rPh sb="14" eb="16">
      <t>キホン</t>
    </rPh>
    <rPh sb="16" eb="18">
      <t>ジョウホウ</t>
    </rPh>
    <rPh sb="18" eb="20">
      <t>ニュウリョク</t>
    </rPh>
    <phoneticPr fontId="2"/>
  </si>
  <si>
    <t>敷地設定</t>
    <rPh sb="0" eb="2">
      <t>シキチ</t>
    </rPh>
    <rPh sb="2" eb="4">
      <t>セッテイ</t>
    </rPh>
    <phoneticPr fontId="5"/>
  </si>
  <si>
    <t>屋上面積（利用可能面積）の</t>
    <rPh sb="0" eb="2">
      <t>オクジョウ</t>
    </rPh>
    <rPh sb="2" eb="4">
      <t>メンセキ</t>
    </rPh>
    <rPh sb="5" eb="7">
      <t>リヨウ</t>
    </rPh>
    <rPh sb="7" eb="9">
      <t>カノウ</t>
    </rPh>
    <rPh sb="9" eb="11">
      <t>メンセキ</t>
    </rPh>
    <phoneticPr fontId="5"/>
  </si>
  <si>
    <t>敷地設定</t>
    <phoneticPr fontId="2"/>
  </si>
  <si>
    <t>〇</t>
    <phoneticPr fontId="2"/>
  </si>
  <si>
    <t>×</t>
    <phoneticPr fontId="2"/>
  </si>
  <si>
    <t>　民間施設または公共施設の敷地を選択ください。</t>
    <rPh sb="1" eb="3">
      <t>ミンカン</t>
    </rPh>
    <rPh sb="3" eb="5">
      <t>シセツ</t>
    </rPh>
    <rPh sb="16" eb="18">
      <t>センタク</t>
    </rPh>
    <phoneticPr fontId="2"/>
  </si>
  <si>
    <t>　　　　　　　　　　　　　　　　　　　　　　　　　　　　　</t>
    <phoneticPr fontId="5"/>
  </si>
  <si>
    <r>
      <t>屋上面積</t>
    </r>
    <r>
      <rPr>
        <sz val="8"/>
        <color theme="1"/>
        <rFont val="BIZ UDPゴシック"/>
        <family val="3"/>
        <charset val="128"/>
      </rPr>
      <t>（利用可能部分）</t>
    </r>
    <phoneticPr fontId="2"/>
  </si>
  <si>
    <r>
      <rPr>
        <sz val="8"/>
        <color theme="1"/>
        <rFont val="BIZ UDPゴシック"/>
        <family val="3"/>
        <charset val="128"/>
      </rPr>
      <t>緑化
面積</t>
    </r>
    <r>
      <rPr>
        <sz val="9"/>
        <color theme="1"/>
        <rFont val="BIZ UDPゴシック"/>
        <family val="3"/>
        <charset val="128"/>
      </rPr>
      <t xml:space="preserve">
基準</t>
    </r>
    <rPh sb="0" eb="2">
      <t>リョクカ</t>
    </rPh>
    <rPh sb="3" eb="5">
      <t>メンセキ</t>
    </rPh>
    <phoneticPr fontId="2"/>
  </si>
  <si>
    <r>
      <rPr>
        <sz val="8"/>
        <color theme="1"/>
        <rFont val="BIZ UDPゴシック"/>
        <family val="3"/>
        <charset val="128"/>
      </rPr>
      <t xml:space="preserve">接道部緑化長さ
</t>
    </r>
    <r>
      <rPr>
        <sz val="6"/>
        <color theme="4"/>
        <rFont val="BIZ UDPゴシック"/>
        <family val="3"/>
        <charset val="128"/>
      </rPr>
      <t>接道延長×緑化率（％）</t>
    </r>
    <r>
      <rPr>
        <sz val="9"/>
        <color theme="1"/>
        <rFont val="BIZ UDPゴシック"/>
        <family val="3"/>
        <charset val="128"/>
      </rPr>
      <t>　</t>
    </r>
    <rPh sb="8" eb="12">
      <t>セツドウエンチョウ</t>
    </rPh>
    <rPh sb="13" eb="15">
      <t>リョクカ</t>
    </rPh>
    <rPh sb="15" eb="16">
      <t>リツ</t>
    </rPh>
    <phoneticPr fontId="2"/>
  </si>
  <si>
    <r>
      <t>　樹木</t>
    </r>
    <r>
      <rPr>
        <sz val="8"/>
        <color theme="1"/>
        <rFont val="BIZ UDPゴシック"/>
        <family val="3"/>
        <charset val="128"/>
      </rPr>
      <t>（固定式植栽基盤）</t>
    </r>
    <r>
      <rPr>
        <sz val="9"/>
        <color theme="1"/>
        <rFont val="BIZ UDPゴシック"/>
        <family val="3"/>
        <charset val="128"/>
      </rPr>
      <t>の面積</t>
    </r>
    <phoneticPr fontId="2"/>
  </si>
  <si>
    <r>
      <rPr>
        <sz val="8"/>
        <color theme="1"/>
        <rFont val="BIZ UDPゴシック"/>
        <family val="3"/>
        <charset val="128"/>
      </rPr>
      <t>緑化
面積</t>
    </r>
    <r>
      <rPr>
        <sz val="9"/>
        <color theme="1"/>
        <rFont val="BIZ UDPゴシック"/>
        <family val="3"/>
        <charset val="128"/>
      </rPr>
      <t xml:space="preserve"> 
基準</t>
    </r>
    <rPh sb="0" eb="2">
      <t>リョクカ</t>
    </rPh>
    <rPh sb="3" eb="5">
      <t>メンセキ</t>
    </rPh>
    <phoneticPr fontId="2"/>
  </si>
  <si>
    <t>令和</t>
  </si>
  <si>
    <r>
      <t>所在地</t>
    </r>
    <r>
      <rPr>
        <sz val="12"/>
        <color theme="1"/>
        <rFont val="BIZ UDPゴシック"/>
        <family val="3"/>
        <charset val="128"/>
      </rPr>
      <t>（千代田区除き、町名以下を記載）</t>
    </r>
    <rPh sb="0" eb="3">
      <t>ショザイチ</t>
    </rPh>
    <rPh sb="4" eb="8">
      <t>チヨダク</t>
    </rPh>
    <rPh sb="8" eb="9">
      <t>ノゾ</t>
    </rPh>
    <rPh sb="11" eb="13">
      <t>チョウメイ</t>
    </rPh>
    <rPh sb="13" eb="15">
      <t>イカ</t>
    </rPh>
    <rPh sb="16" eb="18">
      <t>キサイ</t>
    </rPh>
    <phoneticPr fontId="5"/>
  </si>
  <si>
    <r>
      <t xml:space="preserve">法定建蔽率
</t>
    </r>
    <r>
      <rPr>
        <sz val="11"/>
        <color theme="1"/>
        <rFont val="BIZ UDPゴシック"/>
        <family val="3"/>
        <charset val="128"/>
      </rPr>
      <t>（緩和による割合含む）</t>
    </r>
    <rPh sb="0" eb="2">
      <t>ホウテイ</t>
    </rPh>
    <rPh sb="2" eb="5">
      <t>ケンペイリツ</t>
    </rPh>
    <rPh sb="7" eb="9">
      <t>カンワ</t>
    </rPh>
    <rPh sb="12" eb="14">
      <t>ワリアイ</t>
    </rPh>
    <rPh sb="14" eb="15">
      <t>フク</t>
    </rPh>
    <phoneticPr fontId="5"/>
  </si>
  <si>
    <t>緑 化 計 画 書</t>
  </si>
  <si>
    <t>令和</t>
    <phoneticPr fontId="2"/>
  </si>
  <si>
    <t xml:space="preserve"> 住所</t>
    <phoneticPr fontId="2"/>
  </si>
  <si>
    <t>民間施設の敷地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</si>
</sst>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quot; ㎡&quot;"/>
    <numFmt numFmtId="177" formatCode="###,###\ &quot;㎡&quot;"/>
    <numFmt numFmtId="178" formatCode="###,###\ &quot;　ｍ&quot;"/>
    <numFmt numFmtId="179" formatCode="###,###\ &quot;　㎾&quot;"/>
    <numFmt numFmtId="180" formatCode="#,##0.00_ &quot;㎡&quot;"/>
    <numFmt numFmtId="181" formatCode="General\ &quot;㊞&quot;"/>
    <numFmt numFmtId="182" formatCode="###,###.00&quot;㎡&quot;&quot;＜②+③=④＞&quot;"/>
    <numFmt numFmtId="183" formatCode="[$-411]ggge&quot;年&quot;m&quot;月&quot;d&quot;日&quot;;@"/>
    <numFmt numFmtId="184" formatCode="0.00_ "/>
    <numFmt numFmtId="185" formatCode="#,##0.00_ "/>
    <numFmt numFmtId="186" formatCode="#,##0_ "/>
    <numFmt numFmtId="187" formatCode="0.0_ "/>
    <numFmt numFmtId="188" formatCode="#,##0.00_);[Red]\(#,##0.00\)"/>
    <numFmt numFmtId="189" formatCode="#,##0.000_);[Red]\(#,##0.000\)"/>
    <numFmt numFmtId="190" formatCode="&quot; &quot;####.00&quot; ㎡&quot;"/>
    <numFmt numFmtId="191" formatCode="&quot; &quot;###0.00&quot; ㎡&quot;"/>
    <numFmt numFmtId="192" formatCode="&quot; &quot;####.00&quot; ｍ&quot;"/>
    <numFmt numFmtId="193" formatCode="0.0000_ "/>
    <numFmt numFmtId="194" formatCode="0.0_);[Red]\(0.0\)"/>
    <numFmt numFmtId="195" formatCode="0.00_);[Red]\(0.00\)"/>
    <numFmt numFmtId="196" formatCode="[$-411]ggge&quot;年&quot;m&quot;月&quot;;@"/>
    <numFmt numFmtId="197" formatCode="0_);[Red]\(0\)"/>
    <numFmt numFmtId="198" formatCode="0_ "/>
    <numFmt numFmtId="199" formatCode="\_x000a_0.00\_x000a_\_x000a_0"/>
  </numFmts>
  <fonts count="4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indexed="81"/>
      <name val="MS P ゴシック"/>
      <family val="3"/>
      <charset val="128"/>
    </font>
    <font>
      <sz val="11"/>
      <name val="ＭＳ Ｐゴシック"/>
      <family val="3"/>
      <charset val="128"/>
    </font>
    <font>
      <sz val="6"/>
      <name val="ＭＳ Ｐゴシック"/>
      <family val="3"/>
      <charset val="128"/>
    </font>
    <font>
      <sz val="11"/>
      <color theme="1"/>
      <name val="游ゴシック"/>
      <family val="3"/>
      <charset val="128"/>
      <scheme val="minor"/>
    </font>
    <font>
      <sz val="11"/>
      <name val="BIZ UDPゴシック"/>
      <family val="3"/>
      <charset val="128"/>
    </font>
    <font>
      <sz val="11"/>
      <color theme="0" tint="-0.34998626667073579"/>
      <name val="BIZ UDPゴシック"/>
      <family val="3"/>
      <charset val="128"/>
    </font>
    <font>
      <sz val="11"/>
      <color theme="1"/>
      <name val="BIZ UDPゴシック"/>
      <family val="3"/>
      <charset val="128"/>
    </font>
    <font>
      <sz val="14"/>
      <name val="BIZ UDPゴシック"/>
      <family val="3"/>
      <charset val="128"/>
    </font>
    <font>
      <sz val="8"/>
      <color theme="4"/>
      <name val="BIZ UDPゴシック"/>
      <family val="3"/>
      <charset val="128"/>
    </font>
    <font>
      <sz val="10"/>
      <name val="BIZ UDPゴシック"/>
      <family val="3"/>
      <charset val="128"/>
    </font>
    <font>
      <b/>
      <sz val="10"/>
      <name val="BIZ UDPゴシック"/>
      <family val="3"/>
      <charset val="128"/>
    </font>
    <font>
      <sz val="9"/>
      <name val="BIZ UDPゴシック"/>
      <family val="3"/>
      <charset val="128"/>
    </font>
    <font>
      <b/>
      <sz val="11"/>
      <name val="BIZ UDPゴシック"/>
      <family val="3"/>
      <charset val="128"/>
    </font>
    <font>
      <sz val="14"/>
      <color theme="1"/>
      <name val="BIZ UDPゴシック"/>
      <family val="3"/>
      <charset val="128"/>
    </font>
    <font>
      <b/>
      <sz val="11"/>
      <color rgb="FFFF0000"/>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sz val="6"/>
      <color theme="4"/>
      <name val="BIZ UDPゴシック"/>
      <family val="3"/>
      <charset val="128"/>
    </font>
    <font>
      <sz val="10.5"/>
      <color theme="1"/>
      <name val="BIZ UDPゴシック"/>
      <family val="3"/>
      <charset val="128"/>
    </font>
    <font>
      <sz val="6"/>
      <color theme="1"/>
      <name val="BIZ UDPゴシック"/>
      <family val="3"/>
      <charset val="128"/>
    </font>
    <font>
      <sz val="8"/>
      <name val="BIZ UDPゴシック"/>
      <family val="3"/>
      <charset val="128"/>
    </font>
    <font>
      <sz val="7"/>
      <color theme="1"/>
      <name val="BIZ UDPゴシック"/>
      <family val="3"/>
      <charset val="128"/>
    </font>
    <font>
      <sz val="9"/>
      <color indexed="81"/>
      <name val="BIZ UDPゴシック"/>
      <family val="3"/>
      <charset val="128"/>
    </font>
    <font>
      <sz val="12"/>
      <color theme="1"/>
      <name val="BIZ UDPゴシック"/>
      <family val="3"/>
      <charset val="128"/>
    </font>
    <font>
      <b/>
      <sz val="9"/>
      <color indexed="81"/>
      <name val="BIZ UDPゴシック"/>
      <family val="3"/>
      <charset val="128"/>
    </font>
    <font>
      <b/>
      <sz val="9"/>
      <color indexed="10"/>
      <name val="BIZ UDPゴシック"/>
      <family val="3"/>
      <charset val="128"/>
    </font>
    <font>
      <u/>
      <sz val="10"/>
      <color theme="1"/>
      <name val="BIZ UDPゴシック"/>
      <family val="3"/>
      <charset val="128"/>
    </font>
    <font>
      <sz val="20"/>
      <color theme="0"/>
      <name val="BIZ UDPゴシック"/>
      <family val="3"/>
      <charset val="128"/>
    </font>
    <font>
      <sz val="22"/>
      <color rgb="FFFF0000"/>
      <name val="BIZ UDPゴシック"/>
      <family val="3"/>
      <charset val="128"/>
    </font>
    <font>
      <sz val="14"/>
      <color rgb="FF000099"/>
      <name val="BIZ UDPゴシック"/>
      <family val="3"/>
      <charset val="128"/>
    </font>
    <font>
      <b/>
      <sz val="12"/>
      <color theme="1"/>
      <name val="BIZ UDPゴシック"/>
      <family val="3"/>
      <charset val="128"/>
    </font>
    <font>
      <b/>
      <sz val="16"/>
      <color theme="1"/>
      <name val="BIZ UDPゴシック"/>
      <family val="3"/>
      <charset val="128"/>
    </font>
    <font>
      <sz val="14"/>
      <color theme="0"/>
      <name val="BIZ UDPゴシック"/>
      <family val="3"/>
      <charset val="128"/>
    </font>
    <font>
      <sz val="11"/>
      <color rgb="FFFF0000"/>
      <name val="BIZ UDPゴシック"/>
      <family val="3"/>
      <charset val="128"/>
    </font>
    <font>
      <b/>
      <sz val="14"/>
      <color rgb="FFFF0000"/>
      <name val="BIZ UDPゴシック"/>
      <family val="3"/>
      <charset val="128"/>
    </font>
    <font>
      <b/>
      <sz val="12"/>
      <color rgb="FFFF0000"/>
      <name val="BIZ UDPゴシック"/>
      <family val="3"/>
      <charset val="128"/>
    </font>
    <font>
      <sz val="11"/>
      <color rgb="FF0033CC"/>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1" tint="0.14999847407452621"/>
        <bgColor indexed="64"/>
      </patternFill>
    </fill>
    <fill>
      <patternFill patternType="solid">
        <fgColor theme="5" tint="0.79998168889431442"/>
        <bgColor indexed="64"/>
      </patternFill>
    </fill>
    <fill>
      <patternFill patternType="solid">
        <fgColor rgb="FFFFFF0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bottom style="hair">
        <color indexed="64"/>
      </bottom>
      <diagonal/>
    </border>
    <border>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bottom/>
      <diagonal/>
    </border>
    <border>
      <left style="hair">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dotted">
        <color indexed="64"/>
      </right>
      <top style="thin">
        <color indexed="64"/>
      </top>
      <bottom style="thin">
        <color indexed="64"/>
      </bottom>
      <diagonal/>
    </border>
    <border>
      <left/>
      <right/>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675">
    <xf numFmtId="0" fontId="0" fillId="0" borderId="0" xfId="0">
      <alignment vertical="center"/>
    </xf>
    <xf numFmtId="0" fontId="7" fillId="0" borderId="0" xfId="2" applyFont="1" applyFill="1">
      <alignment vertical="center"/>
    </xf>
    <xf numFmtId="0" fontId="9" fillId="0" borderId="0" xfId="0" applyFont="1" applyFill="1">
      <alignment vertical="center"/>
    </xf>
    <xf numFmtId="0" fontId="12" fillId="0" borderId="48" xfId="2" applyFont="1" applyFill="1" applyBorder="1" applyAlignment="1" applyProtection="1">
      <alignment horizontal="center" vertical="center"/>
    </xf>
    <xf numFmtId="0" fontId="7" fillId="3" borderId="58" xfId="2" applyFont="1" applyFill="1" applyBorder="1" applyProtection="1">
      <alignment vertical="center"/>
      <protection locked="0"/>
    </xf>
    <xf numFmtId="187" fontId="7" fillId="3" borderId="30" xfId="2" applyNumberFormat="1" applyFont="1" applyFill="1" applyBorder="1" applyProtection="1">
      <alignment vertical="center"/>
      <protection locked="0"/>
    </xf>
    <xf numFmtId="0" fontId="14" fillId="0" borderId="14" xfId="2" applyFont="1" applyFill="1" applyBorder="1" applyAlignment="1">
      <alignment horizontal="center" vertical="center"/>
    </xf>
    <xf numFmtId="38" fontId="7" fillId="3" borderId="30" xfId="2" applyNumberFormat="1" applyFont="1" applyFill="1" applyBorder="1" applyProtection="1">
      <alignment vertical="center"/>
      <protection locked="0"/>
    </xf>
    <xf numFmtId="0" fontId="7" fillId="3" borderId="33" xfId="2" applyFont="1" applyFill="1" applyBorder="1" applyProtection="1">
      <alignment vertical="center"/>
      <protection locked="0"/>
    </xf>
    <xf numFmtId="187" fontId="7" fillId="3" borderId="28" xfId="2" applyNumberFormat="1" applyFont="1" applyFill="1" applyBorder="1" applyProtection="1">
      <alignment vertical="center"/>
      <protection locked="0"/>
    </xf>
    <xf numFmtId="0" fontId="14" fillId="0" borderId="18" xfId="2" applyFont="1" applyFill="1" applyBorder="1" applyAlignment="1">
      <alignment horizontal="center" vertical="center"/>
    </xf>
    <xf numFmtId="38" fontId="7" fillId="3" borderId="28" xfId="2" applyNumberFormat="1" applyFont="1" applyFill="1" applyBorder="1" applyProtection="1">
      <alignment vertical="center"/>
      <protection locked="0"/>
    </xf>
    <xf numFmtId="0" fontId="7" fillId="3" borderId="28" xfId="2" applyFont="1" applyFill="1" applyBorder="1" applyAlignment="1" applyProtection="1">
      <alignment horizontal="center" vertical="center"/>
      <protection locked="0"/>
    </xf>
    <xf numFmtId="0" fontId="7" fillId="3" borderId="29" xfId="2" applyFont="1" applyFill="1" applyBorder="1" applyAlignment="1" applyProtection="1">
      <alignment horizontal="center" vertical="center"/>
      <protection locked="0"/>
    </xf>
    <xf numFmtId="0" fontId="7" fillId="3" borderId="27" xfId="2" applyFont="1" applyFill="1" applyBorder="1" applyProtection="1">
      <alignment vertical="center"/>
      <protection locked="0"/>
    </xf>
    <xf numFmtId="187" fontId="7" fillId="3" borderId="24" xfId="2" applyNumberFormat="1" applyFont="1" applyFill="1" applyBorder="1" applyProtection="1">
      <alignment vertical="center"/>
      <protection locked="0"/>
    </xf>
    <xf numFmtId="0" fontId="14" fillId="0" borderId="15" xfId="2" applyFont="1" applyFill="1" applyBorder="1" applyAlignment="1">
      <alignment horizontal="center" vertical="center"/>
    </xf>
    <xf numFmtId="38" fontId="7" fillId="3" borderId="24" xfId="2" applyNumberFormat="1" applyFont="1" applyFill="1" applyBorder="1" applyProtection="1">
      <alignment vertical="center"/>
      <protection locked="0"/>
    </xf>
    <xf numFmtId="38" fontId="7" fillId="0" borderId="56" xfId="2" applyNumberFormat="1" applyFont="1" applyFill="1" applyBorder="1" applyProtection="1">
      <alignment vertical="center"/>
    </xf>
    <xf numFmtId="0" fontId="14" fillId="0" borderId="46" xfId="2" applyFont="1" applyFill="1" applyBorder="1" applyAlignment="1" applyProtection="1">
      <alignment horizontal="center" vertical="center"/>
    </xf>
    <xf numFmtId="187" fontId="7" fillId="3" borderId="22" xfId="2" applyNumberFormat="1" applyFont="1" applyFill="1" applyBorder="1" applyProtection="1">
      <alignment vertical="center"/>
      <protection locked="0"/>
    </xf>
    <xf numFmtId="0" fontId="7" fillId="3" borderId="30" xfId="2" applyFont="1" applyFill="1" applyBorder="1" applyAlignment="1" applyProtection="1">
      <alignment horizontal="center" vertical="center"/>
      <protection locked="0"/>
    </xf>
    <xf numFmtId="0" fontId="7" fillId="3" borderId="59" xfId="2" applyFont="1" applyFill="1" applyBorder="1" applyAlignment="1" applyProtection="1">
      <alignment horizontal="center" vertical="center"/>
      <protection locked="0"/>
    </xf>
    <xf numFmtId="38" fontId="7" fillId="3" borderId="22" xfId="2" applyNumberFormat="1" applyFont="1" applyFill="1" applyBorder="1" applyProtection="1">
      <alignment vertical="center"/>
      <protection locked="0"/>
    </xf>
    <xf numFmtId="38" fontId="7" fillId="0" borderId="49" xfId="2" applyNumberFormat="1" applyFont="1" applyFill="1" applyBorder="1" applyProtection="1">
      <alignment vertical="center"/>
    </xf>
    <xf numFmtId="38" fontId="15" fillId="0" borderId="56" xfId="3" applyFont="1" applyFill="1" applyBorder="1">
      <alignment vertical="center"/>
    </xf>
    <xf numFmtId="0" fontId="15" fillId="0" borderId="55" xfId="2" applyFont="1" applyFill="1" applyBorder="1" applyAlignment="1">
      <alignment horizontal="center" vertical="center"/>
    </xf>
    <xf numFmtId="0" fontId="12" fillId="3" borderId="26" xfId="2" applyFont="1" applyFill="1" applyBorder="1" applyAlignment="1" applyProtection="1">
      <alignment vertical="center"/>
      <protection locked="0"/>
    </xf>
    <xf numFmtId="0" fontId="12" fillId="3" borderId="22" xfId="2" applyFont="1" applyFill="1" applyBorder="1" applyAlignment="1" applyProtection="1">
      <alignment vertical="center"/>
      <protection locked="0"/>
    </xf>
    <xf numFmtId="0" fontId="12" fillId="3" borderId="14" xfId="2" applyFont="1" applyFill="1" applyBorder="1" applyAlignment="1" applyProtection="1">
      <alignment vertical="center"/>
      <protection locked="0"/>
    </xf>
    <xf numFmtId="38" fontId="7" fillId="3" borderId="43" xfId="3" applyFont="1" applyFill="1" applyBorder="1" applyAlignment="1" applyProtection="1">
      <alignment vertical="center"/>
      <protection locked="0"/>
    </xf>
    <xf numFmtId="0" fontId="14" fillId="3" borderId="23" xfId="2" applyFont="1" applyFill="1" applyBorder="1" applyAlignment="1" applyProtection="1">
      <alignment vertical="center"/>
      <protection locked="0"/>
    </xf>
    <xf numFmtId="0" fontId="12" fillId="3" borderId="27" xfId="2" applyFont="1" applyFill="1" applyBorder="1" applyAlignment="1" applyProtection="1">
      <alignment vertical="center"/>
      <protection locked="0"/>
    </xf>
    <xf numFmtId="0" fontId="12" fillId="3" borderId="24" xfId="2" applyFont="1" applyFill="1" applyBorder="1" applyAlignment="1" applyProtection="1">
      <alignment vertical="center"/>
      <protection locked="0"/>
    </xf>
    <xf numFmtId="0" fontId="12" fillId="3" borderId="15" xfId="2" applyFont="1" applyFill="1" applyBorder="1" applyAlignment="1" applyProtection="1">
      <alignment vertical="center"/>
      <protection locked="0"/>
    </xf>
    <xf numFmtId="38" fontId="7" fillId="3" borderId="24" xfId="3" applyFont="1" applyFill="1" applyBorder="1" applyAlignment="1" applyProtection="1">
      <alignment vertical="center"/>
      <protection locked="0"/>
    </xf>
    <xf numFmtId="0" fontId="14" fillId="3" borderId="21" xfId="2" applyFont="1" applyFill="1" applyBorder="1" applyAlignment="1" applyProtection="1">
      <alignment vertical="center"/>
      <protection locked="0"/>
    </xf>
    <xf numFmtId="0" fontId="7" fillId="3" borderId="26" xfId="2" applyFont="1" applyFill="1" applyBorder="1" applyProtection="1">
      <alignment vertical="center"/>
      <protection locked="0"/>
    </xf>
    <xf numFmtId="186" fontId="7" fillId="3" borderId="22" xfId="2" applyNumberFormat="1" applyFont="1" applyFill="1" applyBorder="1" applyProtection="1">
      <alignment vertical="center"/>
      <protection locked="0"/>
    </xf>
    <xf numFmtId="0" fontId="14" fillId="0" borderId="14" xfId="2" applyFont="1" applyFill="1" applyBorder="1">
      <alignment vertical="center"/>
    </xf>
    <xf numFmtId="186" fontId="7" fillId="3" borderId="24" xfId="2" applyNumberFormat="1" applyFont="1" applyFill="1" applyBorder="1" applyProtection="1">
      <alignment vertical="center"/>
      <protection locked="0"/>
    </xf>
    <xf numFmtId="0" fontId="14" fillId="0" borderId="15" xfId="2" applyFont="1" applyFill="1" applyBorder="1">
      <alignment vertical="center"/>
    </xf>
    <xf numFmtId="186" fontId="7" fillId="0" borderId="56" xfId="2" applyNumberFormat="1" applyFont="1" applyFill="1" applyBorder="1" applyProtection="1">
      <alignment vertical="center"/>
    </xf>
    <xf numFmtId="0" fontId="14" fillId="0" borderId="55" xfId="2" applyFont="1" applyFill="1" applyBorder="1" applyProtection="1">
      <alignment vertical="center"/>
    </xf>
    <xf numFmtId="38" fontId="7" fillId="3" borderId="22" xfId="6" applyFont="1" applyFill="1" applyBorder="1" applyProtection="1">
      <alignment vertical="center"/>
      <protection locked="0"/>
    </xf>
    <xf numFmtId="0" fontId="14" fillId="3" borderId="14" xfId="2" applyFont="1" applyFill="1" applyBorder="1" applyProtection="1">
      <alignment vertical="center"/>
      <protection locked="0"/>
    </xf>
    <xf numFmtId="38" fontId="7" fillId="3" borderId="24" xfId="6" applyFont="1" applyFill="1" applyBorder="1" applyProtection="1">
      <alignment vertical="center"/>
      <protection locked="0"/>
    </xf>
    <xf numFmtId="0" fontId="14" fillId="3" borderId="20" xfId="2" applyFont="1" applyFill="1" applyBorder="1" applyProtection="1">
      <alignment vertical="center"/>
      <protection locked="0"/>
    </xf>
    <xf numFmtId="0" fontId="12" fillId="3" borderId="26" xfId="2" applyFont="1" applyFill="1" applyBorder="1" applyProtection="1">
      <alignment vertical="center"/>
      <protection locked="0"/>
    </xf>
    <xf numFmtId="0" fontId="12" fillId="3" borderId="27" xfId="2" applyFont="1" applyFill="1" applyBorder="1" applyProtection="1">
      <alignment vertical="center"/>
      <protection locked="0"/>
    </xf>
    <xf numFmtId="184" fontId="7" fillId="3" borderId="23" xfId="2" applyNumberFormat="1" applyFont="1" applyFill="1" applyBorder="1" applyProtection="1">
      <alignment vertical="center"/>
      <protection locked="0"/>
    </xf>
    <xf numFmtId="184" fontId="7" fillId="3" borderId="25" xfId="2" applyNumberFormat="1" applyFont="1" applyFill="1" applyBorder="1" applyProtection="1">
      <alignment vertical="center"/>
      <protection locked="0"/>
    </xf>
    <xf numFmtId="0" fontId="14" fillId="3" borderId="46" xfId="2" applyFont="1" applyFill="1" applyBorder="1" applyProtection="1">
      <alignment vertical="center"/>
      <protection locked="0"/>
    </xf>
    <xf numFmtId="0" fontId="7" fillId="0" borderId="0" xfId="2" applyFont="1" applyFill="1" applyAlignment="1">
      <alignment vertical="center" textRotation="255"/>
    </xf>
    <xf numFmtId="0" fontId="14" fillId="0" borderId="63" xfId="2" applyFont="1" applyFill="1" applyBorder="1">
      <alignment vertical="center"/>
    </xf>
    <xf numFmtId="0" fontId="7" fillId="0" borderId="63" xfId="2" applyFont="1" applyFill="1" applyBorder="1">
      <alignment vertical="center"/>
    </xf>
    <xf numFmtId="0" fontId="9" fillId="0" borderId="64" xfId="0" applyFont="1" applyFill="1" applyBorder="1">
      <alignment vertical="center"/>
    </xf>
    <xf numFmtId="0" fontId="14" fillId="0" borderId="65" xfId="2" applyFont="1" applyFill="1" applyBorder="1">
      <alignment vertical="center"/>
    </xf>
    <xf numFmtId="0" fontId="14" fillId="0" borderId="0" xfId="2" applyFont="1" applyFill="1" applyBorder="1">
      <alignment vertical="center"/>
    </xf>
    <xf numFmtId="0" fontId="7" fillId="0" borderId="0" xfId="2" applyFont="1" applyFill="1" applyBorder="1">
      <alignment vertical="center"/>
    </xf>
    <xf numFmtId="0" fontId="9" fillId="0" borderId="66" xfId="0" applyFont="1" applyFill="1" applyBorder="1">
      <alignment vertical="center"/>
    </xf>
    <xf numFmtId="0" fontId="14" fillId="0" borderId="67" xfId="2" applyFont="1" applyFill="1" applyBorder="1">
      <alignment vertical="center"/>
    </xf>
    <xf numFmtId="0" fontId="14" fillId="0" borderId="68" xfId="2" applyFont="1" applyFill="1" applyBorder="1">
      <alignment vertical="center"/>
    </xf>
    <xf numFmtId="0" fontId="7" fillId="0" borderId="68" xfId="2" applyFont="1" applyFill="1" applyBorder="1">
      <alignment vertical="center"/>
    </xf>
    <xf numFmtId="0" fontId="9" fillId="0" borderId="69" xfId="0" applyFont="1" applyFill="1" applyBorder="1">
      <alignment vertical="center"/>
    </xf>
    <xf numFmtId="0" fontId="9" fillId="0" borderId="0" xfId="0" applyFont="1">
      <alignment vertical="center"/>
    </xf>
    <xf numFmtId="0" fontId="8" fillId="0" borderId="0" xfId="2" applyFont="1" applyFill="1" applyAlignment="1">
      <alignment vertical="center"/>
    </xf>
    <xf numFmtId="0" fontId="9" fillId="0" borderId="0" xfId="0" applyFont="1" applyProtection="1">
      <alignment vertical="center"/>
    </xf>
    <xf numFmtId="183" fontId="9" fillId="0" borderId="0" xfId="0" applyNumberFormat="1" applyFont="1" applyAlignment="1" applyProtection="1">
      <alignment horizontal="center" vertical="center"/>
    </xf>
    <xf numFmtId="0" fontId="17" fillId="0" borderId="0" xfId="0" applyFont="1">
      <alignment vertical="center"/>
    </xf>
    <xf numFmtId="0" fontId="17" fillId="0" borderId="0" xfId="0" applyFont="1" applyAlignment="1">
      <alignment vertical="center"/>
    </xf>
    <xf numFmtId="0" fontId="9" fillId="0" borderId="0" xfId="0" applyFont="1" applyProtection="1">
      <alignment vertical="center"/>
      <protection locked="0"/>
    </xf>
    <xf numFmtId="0" fontId="18" fillId="0" borderId="0" xfId="0" applyFont="1" applyAlignment="1" applyProtection="1">
      <alignment vertical="top" wrapText="1"/>
    </xf>
    <xf numFmtId="0" fontId="19" fillId="0" borderId="0" xfId="0" applyFont="1" applyAlignment="1" applyProtection="1">
      <alignment horizontal="left" vertical="top" wrapText="1"/>
    </xf>
    <xf numFmtId="0" fontId="19" fillId="0" borderId="0" xfId="0" applyFont="1" applyAlignment="1" applyProtection="1">
      <alignment vertical="center"/>
    </xf>
    <xf numFmtId="0" fontId="18" fillId="0" borderId="0" xfId="0" applyFont="1" applyAlignment="1" applyProtection="1">
      <alignment horizontal="center" vertical="center" wrapText="1"/>
    </xf>
    <xf numFmtId="0" fontId="17" fillId="0" borderId="0" xfId="0" applyFont="1" applyAlignment="1">
      <alignment vertical="top"/>
    </xf>
    <xf numFmtId="0" fontId="19" fillId="0" borderId="0" xfId="0" applyFont="1" applyAlignment="1" applyProtection="1">
      <alignment horizontal="center" vertical="center"/>
    </xf>
    <xf numFmtId="0" fontId="20" fillId="0" borderId="0" xfId="0" applyFont="1" applyAlignment="1" applyProtection="1">
      <alignment vertical="center" wrapText="1"/>
    </xf>
    <xf numFmtId="0" fontId="19" fillId="0" borderId="0" xfId="0" applyFont="1" applyAlignment="1" applyProtection="1">
      <alignment horizontal="center" vertical="top" wrapText="1"/>
    </xf>
    <xf numFmtId="181" fontId="19" fillId="0" borderId="0" xfId="0" applyNumberFormat="1" applyFont="1" applyAlignment="1" applyProtection="1">
      <alignment horizontal="center" vertical="center" wrapText="1"/>
    </xf>
    <xf numFmtId="0" fontId="19" fillId="0" borderId="0" xfId="0" applyFont="1" applyAlignment="1" applyProtection="1">
      <alignment horizontal="center" vertical="center" wrapText="1"/>
    </xf>
    <xf numFmtId="0" fontId="19" fillId="0" borderId="0" xfId="0" applyFont="1" applyAlignment="1">
      <alignment vertical="center"/>
    </xf>
    <xf numFmtId="0" fontId="19" fillId="0" borderId="0" xfId="0" applyFont="1" applyAlignment="1">
      <alignment horizontal="center" vertical="center"/>
    </xf>
    <xf numFmtId="0" fontId="21" fillId="0" borderId="0" xfId="0" applyFont="1" applyAlignment="1">
      <alignment horizontal="right" vertical="center" wrapText="1"/>
    </xf>
    <xf numFmtId="0" fontId="22" fillId="0" borderId="0" xfId="0" applyFont="1" applyBorder="1" applyAlignment="1">
      <alignment vertical="center" wrapText="1"/>
    </xf>
    <xf numFmtId="0" fontId="16" fillId="0" borderId="0" xfId="0" applyFont="1" applyAlignment="1" applyProtection="1">
      <alignment horizontal="center" vertical="center"/>
    </xf>
    <xf numFmtId="0" fontId="9" fillId="0" borderId="0" xfId="0" applyFont="1" applyBorder="1" applyProtection="1">
      <alignment vertical="center"/>
    </xf>
    <xf numFmtId="0" fontId="22" fillId="0" borderId="0" xfId="0" applyFont="1" applyBorder="1" applyAlignment="1" applyProtection="1">
      <alignment vertical="center" wrapText="1"/>
    </xf>
    <xf numFmtId="183" fontId="9" fillId="0" borderId="0" xfId="0" applyNumberFormat="1" applyFont="1" applyAlignment="1" applyProtection="1">
      <alignment vertical="center"/>
    </xf>
    <xf numFmtId="0" fontId="18" fillId="0" borderId="0" xfId="0" applyFont="1" applyAlignment="1">
      <alignment vertical="center" wrapText="1"/>
    </xf>
    <xf numFmtId="0" fontId="19" fillId="0" borderId="0" xfId="0" applyFont="1" applyAlignment="1">
      <alignment vertical="center" wrapText="1"/>
    </xf>
    <xf numFmtId="0" fontId="18" fillId="0" borderId="0" xfId="0" applyFont="1" applyAlignment="1" applyProtection="1">
      <alignment horizontal="center" vertical="top" wrapText="1"/>
    </xf>
    <xf numFmtId="177" fontId="18" fillId="2" borderId="46" xfId="0" applyNumberFormat="1" applyFont="1" applyFill="1" applyBorder="1" applyAlignment="1" applyProtection="1">
      <alignment vertical="center" wrapText="1"/>
    </xf>
    <xf numFmtId="177" fontId="18" fillId="2" borderId="46" xfId="0" applyNumberFormat="1" applyFont="1" applyFill="1" applyBorder="1" applyAlignment="1" applyProtection="1">
      <alignment horizontal="center" vertical="center" wrapText="1"/>
    </xf>
    <xf numFmtId="178" fontId="18" fillId="2" borderId="52" xfId="0" applyNumberFormat="1" applyFont="1" applyFill="1" applyBorder="1" applyAlignment="1" applyProtection="1">
      <alignment horizontal="center" vertical="center" wrapText="1"/>
    </xf>
    <xf numFmtId="0" fontId="18" fillId="0" borderId="60" xfId="0" applyFont="1" applyBorder="1" applyAlignment="1">
      <alignment horizontal="center" vertical="center" wrapText="1"/>
    </xf>
    <xf numFmtId="0" fontId="18" fillId="0" borderId="0" xfId="0" applyFont="1" applyBorder="1" applyAlignment="1">
      <alignment vertical="center" wrapText="1"/>
    </xf>
    <xf numFmtId="177" fontId="18" fillId="0" borderId="46" xfId="0" applyNumberFormat="1" applyFont="1" applyFill="1" applyBorder="1" applyAlignment="1" applyProtection="1">
      <alignment horizontal="center" vertical="center" wrapText="1"/>
    </xf>
    <xf numFmtId="177" fontId="18" fillId="0" borderId="46" xfId="0" applyNumberFormat="1" applyFont="1" applyFill="1" applyBorder="1" applyAlignment="1">
      <alignment horizontal="center" vertical="center" wrapText="1"/>
    </xf>
    <xf numFmtId="177" fontId="18" fillId="0" borderId="52" xfId="0" applyNumberFormat="1" applyFont="1" applyFill="1" applyBorder="1" applyAlignment="1">
      <alignment horizontal="center" vertical="center" wrapText="1"/>
    </xf>
    <xf numFmtId="180" fontId="9" fillId="0" borderId="0" xfId="0" applyNumberFormat="1" applyFont="1" applyFill="1" applyBorder="1" applyAlignment="1">
      <alignment horizontal="right" vertical="center" wrapText="1"/>
    </xf>
    <xf numFmtId="178" fontId="18" fillId="0" borderId="52" xfId="0" applyNumberFormat="1" applyFont="1" applyFill="1" applyBorder="1" applyAlignment="1">
      <alignment horizontal="center" vertical="center" wrapText="1"/>
    </xf>
    <xf numFmtId="0" fontId="9" fillId="0" borderId="0" xfId="0" applyNumberFormat="1" applyFont="1">
      <alignment vertical="center"/>
    </xf>
    <xf numFmtId="177" fontId="18" fillId="0" borderId="18" xfId="0" applyNumberFormat="1" applyFont="1" applyFill="1" applyBorder="1" applyAlignment="1">
      <alignment horizontal="center" vertical="center" wrapText="1"/>
    </xf>
    <xf numFmtId="0" fontId="18" fillId="0" borderId="18" xfId="0" applyNumberFormat="1" applyFont="1" applyFill="1" applyBorder="1" applyAlignment="1">
      <alignment horizontal="center" vertical="center" wrapText="1"/>
    </xf>
    <xf numFmtId="0" fontId="18" fillId="0" borderId="29" xfId="0" applyNumberFormat="1" applyFont="1" applyFill="1" applyBorder="1" applyAlignment="1">
      <alignment horizontal="center" vertical="center" wrapText="1"/>
    </xf>
    <xf numFmtId="184" fontId="18" fillId="0" borderId="24" xfId="0" applyNumberFormat="1" applyFont="1" applyFill="1" applyBorder="1" applyAlignment="1">
      <alignment horizontal="center" vertical="center"/>
    </xf>
    <xf numFmtId="177" fontId="18" fillId="0" borderId="15" xfId="0" applyNumberFormat="1" applyFont="1" applyFill="1" applyBorder="1" applyAlignment="1">
      <alignment horizontal="center" vertical="center" wrapText="1"/>
    </xf>
    <xf numFmtId="0" fontId="18" fillId="0" borderId="15" xfId="0" applyNumberFormat="1" applyFont="1" applyFill="1" applyBorder="1" applyAlignment="1">
      <alignment horizontal="center" vertical="center" wrapText="1"/>
    </xf>
    <xf numFmtId="0" fontId="18" fillId="0" borderId="52" xfId="0" applyNumberFormat="1" applyFont="1" applyFill="1" applyBorder="1" applyAlignment="1">
      <alignment horizontal="center" vertical="center" wrapText="1"/>
    </xf>
    <xf numFmtId="177" fontId="18" fillId="0" borderId="29" xfId="0" applyNumberFormat="1" applyFont="1" applyFill="1" applyBorder="1" applyAlignment="1">
      <alignment horizontal="center" vertical="center" wrapText="1"/>
    </xf>
    <xf numFmtId="185" fontId="18" fillId="0" borderId="37" xfId="0" applyNumberFormat="1" applyFont="1" applyFill="1" applyBorder="1" applyAlignment="1">
      <alignment vertical="center" wrapText="1"/>
    </xf>
    <xf numFmtId="185" fontId="18" fillId="0" borderId="24" xfId="0" applyNumberFormat="1" applyFont="1" applyFill="1" applyBorder="1" applyAlignment="1">
      <alignment horizontal="left" vertical="center" wrapText="1"/>
    </xf>
    <xf numFmtId="177" fontId="18" fillId="0" borderId="32" xfId="0" applyNumberFormat="1" applyFont="1" applyFill="1" applyBorder="1" applyAlignment="1">
      <alignment horizontal="center" vertical="center" wrapText="1"/>
    </xf>
    <xf numFmtId="185" fontId="18" fillId="0" borderId="49" xfId="0" applyNumberFormat="1" applyFont="1" applyFill="1" applyBorder="1" applyAlignment="1">
      <alignment vertical="center" wrapText="1"/>
    </xf>
    <xf numFmtId="0" fontId="18" fillId="3" borderId="43" xfId="0" applyFont="1" applyFill="1" applyBorder="1" applyAlignment="1" applyProtection="1">
      <alignment horizontal="center" vertical="center" wrapText="1"/>
      <protection locked="0"/>
    </xf>
    <xf numFmtId="176" fontId="18" fillId="0" borderId="46" xfId="0" applyNumberFormat="1" applyFont="1" applyFill="1" applyBorder="1" applyAlignment="1">
      <alignment horizontal="center" vertical="center" wrapText="1"/>
    </xf>
    <xf numFmtId="0" fontId="18" fillId="3" borderId="49" xfId="0" applyFont="1" applyFill="1" applyBorder="1" applyAlignment="1" applyProtection="1">
      <alignment horizontal="center" vertical="center" wrapText="1"/>
      <protection locked="0"/>
    </xf>
    <xf numFmtId="185" fontId="9" fillId="0" borderId="0" xfId="0" applyNumberFormat="1" applyFont="1">
      <alignment vertical="center"/>
    </xf>
    <xf numFmtId="179" fontId="23" fillId="0" borderId="21" xfId="0" applyNumberFormat="1" applyFont="1" applyFill="1" applyBorder="1" applyAlignment="1">
      <alignment horizontal="center" vertical="center" wrapText="1"/>
    </xf>
    <xf numFmtId="177" fontId="20" fillId="0" borderId="46" xfId="0" applyNumberFormat="1" applyFont="1" applyFill="1" applyBorder="1" applyAlignment="1">
      <alignment horizontal="center" vertical="center" wrapText="1"/>
    </xf>
    <xf numFmtId="177" fontId="20" fillId="0" borderId="32" xfId="0" applyNumberFormat="1" applyFont="1" applyFill="1" applyBorder="1" applyAlignment="1">
      <alignment horizontal="center" vertical="center" wrapText="1"/>
    </xf>
    <xf numFmtId="0" fontId="18" fillId="3" borderId="28" xfId="0" applyFont="1" applyFill="1" applyBorder="1" applyAlignment="1" applyProtection="1">
      <alignment horizontal="center" vertical="center" wrapText="1"/>
      <protection locked="0"/>
    </xf>
    <xf numFmtId="178" fontId="18" fillId="0" borderId="18" xfId="0" applyNumberFormat="1" applyFont="1" applyFill="1" applyBorder="1" applyAlignment="1">
      <alignment horizontal="center" vertical="center" wrapText="1"/>
    </xf>
    <xf numFmtId="178" fontId="18" fillId="0" borderId="46" xfId="0" applyNumberFormat="1" applyFont="1" applyFill="1" applyBorder="1" applyAlignment="1">
      <alignment horizontal="center" vertical="center" wrapText="1"/>
    </xf>
    <xf numFmtId="178" fontId="18" fillId="0" borderId="46" xfId="0" applyNumberFormat="1" applyFont="1" applyFill="1" applyBorder="1" applyAlignment="1">
      <alignment vertical="center" wrapText="1"/>
    </xf>
    <xf numFmtId="10" fontId="18" fillId="0" borderId="52" xfId="1" applyNumberFormat="1" applyFont="1" applyFill="1" applyBorder="1" applyAlignment="1">
      <alignment vertical="center" wrapText="1"/>
    </xf>
    <xf numFmtId="0" fontId="9" fillId="0" borderId="48" xfId="0" applyFont="1" applyFill="1" applyBorder="1">
      <alignment vertical="center"/>
    </xf>
    <xf numFmtId="0" fontId="19" fillId="0" borderId="21" xfId="0" applyFont="1" applyFill="1" applyBorder="1" applyAlignment="1" applyProtection="1">
      <alignment horizontal="center" vertical="center"/>
    </xf>
    <xf numFmtId="0" fontId="19" fillId="0" borderId="21" xfId="0" applyFont="1" applyFill="1" applyBorder="1">
      <alignment vertical="center"/>
    </xf>
    <xf numFmtId="0" fontId="19" fillId="0" borderId="0" xfId="0" applyFont="1" applyFill="1">
      <alignment vertical="center"/>
    </xf>
    <xf numFmtId="0" fontId="19" fillId="0" borderId="21" xfId="0" applyFont="1" applyFill="1" applyBorder="1" applyAlignment="1">
      <alignment horizontal="center" vertical="center"/>
    </xf>
    <xf numFmtId="0" fontId="19" fillId="0" borderId="21" xfId="0" applyFont="1" applyFill="1" applyBorder="1" applyAlignment="1">
      <alignment vertical="center"/>
    </xf>
    <xf numFmtId="0" fontId="9" fillId="0" borderId="0" xfId="0" applyFont="1" applyFill="1" applyAlignment="1" applyProtection="1">
      <alignment horizontal="center" vertical="center"/>
    </xf>
    <xf numFmtId="0" fontId="9" fillId="0" borderId="0" xfId="0" applyFont="1" applyFill="1" applyProtection="1">
      <alignment vertical="center"/>
    </xf>
    <xf numFmtId="0" fontId="27" fillId="5" borderId="3" xfId="0" applyFont="1" applyFill="1" applyBorder="1" applyAlignment="1" applyProtection="1">
      <alignment horizontal="left" vertical="center"/>
    </xf>
    <xf numFmtId="0" fontId="9" fillId="5" borderId="2" xfId="0" applyFont="1" applyFill="1" applyBorder="1" applyProtection="1">
      <alignment vertical="center"/>
    </xf>
    <xf numFmtId="0" fontId="27" fillId="0" borderId="1" xfId="0" applyFont="1" applyFill="1" applyBorder="1" applyAlignment="1" applyProtection="1">
      <alignment horizontal="left" vertical="center"/>
    </xf>
    <xf numFmtId="0" fontId="9" fillId="0" borderId="1" xfId="0" applyFont="1" applyFill="1" applyBorder="1" applyProtection="1">
      <alignment vertical="center"/>
    </xf>
    <xf numFmtId="0" fontId="27" fillId="0" borderId="0" xfId="0" applyFont="1" applyFill="1" applyAlignment="1" applyProtection="1">
      <alignment horizontal="left" vertical="center"/>
    </xf>
    <xf numFmtId="0" fontId="9" fillId="0" borderId="0" xfId="0" applyFont="1" applyAlignment="1">
      <alignment vertical="top"/>
    </xf>
    <xf numFmtId="0" fontId="19" fillId="0" borderId="0" xfId="0" applyFont="1" applyAlignment="1">
      <alignment vertical="top" wrapText="1"/>
    </xf>
    <xf numFmtId="181" fontId="19" fillId="0" borderId="0" xfId="0" applyNumberFormat="1" applyFont="1" applyAlignment="1">
      <alignment vertical="top" wrapText="1"/>
    </xf>
    <xf numFmtId="0" fontId="9" fillId="0" borderId="0" xfId="0" applyFont="1" applyBorder="1">
      <alignment vertical="center"/>
    </xf>
    <xf numFmtId="0" fontId="18" fillId="0" borderId="60" xfId="0" applyFont="1" applyFill="1" applyBorder="1" applyAlignment="1">
      <alignment horizontal="center" vertical="center" wrapText="1"/>
    </xf>
    <xf numFmtId="0" fontId="19" fillId="0" borderId="0" xfId="0" applyFont="1" applyFill="1" applyBorder="1" applyAlignment="1">
      <alignment horizontal="left" vertical="center"/>
    </xf>
    <xf numFmtId="196" fontId="9" fillId="0" borderId="0" xfId="0" applyNumberFormat="1" applyFont="1" applyFill="1" applyAlignment="1">
      <alignment vertical="center"/>
    </xf>
    <xf numFmtId="0" fontId="9" fillId="0" borderId="0" xfId="4" applyFont="1" applyFill="1" applyProtection="1">
      <alignment vertical="center"/>
    </xf>
    <xf numFmtId="0" fontId="9" fillId="0" borderId="0" xfId="4" applyFont="1" applyFill="1">
      <alignment vertical="center"/>
    </xf>
    <xf numFmtId="0" fontId="16" fillId="0" borderId="0" xfId="4" applyFont="1" applyFill="1" applyAlignment="1" applyProtection="1">
      <alignment vertical="center"/>
    </xf>
    <xf numFmtId="0" fontId="16" fillId="0" borderId="0" xfId="4" applyFont="1" applyFill="1" applyAlignment="1">
      <alignment vertical="center"/>
    </xf>
    <xf numFmtId="0" fontId="9" fillId="0" borderId="0" xfId="4" applyFont="1" applyFill="1" applyAlignment="1" applyProtection="1">
      <alignment vertical="center"/>
    </xf>
    <xf numFmtId="0" fontId="9" fillId="2" borderId="0" xfId="4" applyFont="1" applyFill="1" applyAlignment="1">
      <alignment horizontal="center" vertical="center"/>
    </xf>
    <xf numFmtId="0" fontId="9" fillId="0" borderId="0" xfId="4" applyFont="1" applyFill="1" applyBorder="1" applyProtection="1">
      <alignment vertical="center"/>
    </xf>
    <xf numFmtId="0" fontId="9" fillId="0" borderId="35" xfId="4" applyFont="1" applyFill="1" applyBorder="1" applyProtection="1">
      <alignment vertical="center"/>
    </xf>
    <xf numFmtId="0" fontId="9" fillId="0" borderId="0" xfId="4" applyFont="1" applyFill="1" applyBorder="1" applyAlignment="1" applyProtection="1">
      <alignment vertical="center"/>
    </xf>
    <xf numFmtId="0" fontId="9" fillId="0" borderId="40" xfId="4" applyFont="1" applyFill="1" applyBorder="1" applyProtection="1">
      <alignment vertical="center"/>
    </xf>
    <xf numFmtId="0" fontId="27" fillId="0" borderId="0" xfId="4" applyFont="1" applyFill="1" applyBorder="1" applyAlignment="1" applyProtection="1">
      <alignment horizontal="center" vertical="center"/>
    </xf>
    <xf numFmtId="0" fontId="16" fillId="0" borderId="0" xfId="4" applyFont="1" applyFill="1" applyBorder="1" applyAlignment="1" applyProtection="1">
      <alignment horizontal="distributed" vertical="center"/>
    </xf>
    <xf numFmtId="0" fontId="16" fillId="0" borderId="0" xfId="4" applyFont="1" applyFill="1" applyBorder="1" applyProtection="1">
      <alignment vertical="center"/>
    </xf>
    <xf numFmtId="0" fontId="9" fillId="0" borderId="30" xfId="4" applyFont="1" applyFill="1" applyBorder="1" applyProtection="1">
      <alignment vertical="center"/>
    </xf>
    <xf numFmtId="0" fontId="9" fillId="0" borderId="58" xfId="4" applyFont="1" applyFill="1" applyBorder="1" applyProtection="1">
      <alignment vertical="center"/>
    </xf>
    <xf numFmtId="0" fontId="27" fillId="0" borderId="58" xfId="4" applyFont="1" applyFill="1" applyBorder="1" applyAlignment="1" applyProtection="1">
      <alignment horizontal="center" vertical="center"/>
    </xf>
    <xf numFmtId="0" fontId="9" fillId="0" borderId="20" xfId="4" applyFont="1" applyFill="1" applyBorder="1" applyProtection="1">
      <alignment vertical="center"/>
    </xf>
    <xf numFmtId="0" fontId="16" fillId="0" borderId="0" xfId="4" applyFont="1" applyFill="1" applyAlignment="1" applyProtection="1">
      <alignment vertical="top"/>
    </xf>
    <xf numFmtId="0" fontId="27" fillId="0" borderId="0" xfId="4" applyFont="1" applyFill="1" applyAlignment="1" applyProtection="1">
      <alignment vertical="top"/>
    </xf>
    <xf numFmtId="0" fontId="16" fillId="0" borderId="0" xfId="4" applyFont="1" applyFill="1" applyAlignment="1">
      <alignment vertical="top"/>
    </xf>
    <xf numFmtId="0" fontId="27" fillId="0" borderId="0" xfId="4" applyFont="1" applyFill="1" applyProtection="1">
      <alignment vertical="center"/>
    </xf>
    <xf numFmtId="188" fontId="27" fillId="0" borderId="0" xfId="4" applyNumberFormat="1" applyFont="1" applyFill="1" applyProtection="1">
      <alignment vertical="center"/>
    </xf>
    <xf numFmtId="0" fontId="27" fillId="0" borderId="0" xfId="4" applyFont="1" applyFill="1" applyAlignment="1" applyProtection="1">
      <alignment horizontal="center" vertical="center"/>
    </xf>
    <xf numFmtId="0" fontId="27" fillId="0" borderId="71" xfId="4" applyFont="1" applyFill="1" applyBorder="1" applyAlignment="1" applyProtection="1">
      <alignment horizontal="center" vertical="center"/>
    </xf>
    <xf numFmtId="0" fontId="27" fillId="0" borderId="4" xfId="4" applyFont="1" applyFill="1" applyBorder="1" applyAlignment="1" applyProtection="1">
      <alignment horizontal="center" vertical="center"/>
    </xf>
    <xf numFmtId="0" fontId="27" fillId="0" borderId="4" xfId="4" applyFont="1" applyFill="1" applyBorder="1" applyProtection="1">
      <alignment vertical="center"/>
    </xf>
    <xf numFmtId="0" fontId="27" fillId="0" borderId="0" xfId="4" applyFont="1" applyFill="1" applyBorder="1" applyProtection="1">
      <alignment vertical="center"/>
    </xf>
    <xf numFmtId="0" fontId="27" fillId="0" borderId="0" xfId="4" applyFont="1" applyFill="1" applyAlignment="1" applyProtection="1">
      <alignment vertical="center"/>
    </xf>
    <xf numFmtId="0" fontId="9" fillId="0" borderId="0" xfId="4" applyFont="1" applyFill="1" applyAlignment="1" applyProtection="1">
      <alignment horizontal="center" vertical="center"/>
    </xf>
    <xf numFmtId="0" fontId="9" fillId="0" borderId="71" xfId="4" applyFont="1" applyFill="1" applyBorder="1" applyAlignment="1" applyProtection="1">
      <alignment horizontal="center" vertical="center"/>
    </xf>
    <xf numFmtId="0" fontId="9" fillId="0" borderId="71" xfId="4" applyFont="1" applyFill="1" applyBorder="1" applyProtection="1">
      <alignment vertical="center"/>
    </xf>
    <xf numFmtId="0" fontId="9" fillId="0" borderId="4" xfId="4" applyFont="1" applyFill="1" applyBorder="1" applyProtection="1">
      <alignment vertical="center"/>
    </xf>
    <xf numFmtId="0" fontId="27" fillId="0" borderId="48" xfId="4" applyFont="1" applyFill="1" applyBorder="1" applyAlignment="1" applyProtection="1">
      <alignment vertical="center"/>
    </xf>
    <xf numFmtId="0" fontId="9" fillId="0" borderId="2" xfId="4" applyFont="1" applyFill="1" applyBorder="1" applyProtection="1">
      <alignment vertical="center"/>
    </xf>
    <xf numFmtId="194" fontId="9" fillId="0" borderId="0" xfId="4" applyNumberFormat="1" applyFont="1" applyFill="1" applyAlignment="1" applyProtection="1">
      <alignment horizontal="center" vertical="center"/>
    </xf>
    <xf numFmtId="0" fontId="9" fillId="0" borderId="0" xfId="4" applyFont="1" applyFill="1" applyBorder="1" applyAlignment="1" applyProtection="1">
      <alignment horizontal="center" vertical="center"/>
    </xf>
    <xf numFmtId="194" fontId="9" fillId="0" borderId="0" xfId="4" applyNumberFormat="1" applyFont="1" applyFill="1" applyBorder="1" applyAlignment="1" applyProtection="1">
      <alignment horizontal="center" vertical="center"/>
    </xf>
    <xf numFmtId="0" fontId="16" fillId="0" borderId="0" xfId="4" applyFont="1" applyFill="1" applyProtection="1">
      <alignment vertical="center"/>
    </xf>
    <xf numFmtId="0" fontId="9" fillId="0" borderId="0" xfId="4" applyFont="1">
      <alignment vertical="center"/>
    </xf>
    <xf numFmtId="0" fontId="36" fillId="4" borderId="1" xfId="4" applyFont="1" applyFill="1" applyBorder="1" applyAlignment="1">
      <alignment horizontal="center" vertical="center"/>
    </xf>
    <xf numFmtId="0" fontId="9" fillId="0" borderId="0" xfId="4" applyFont="1" applyAlignment="1">
      <alignment horizontal="center" vertical="center"/>
    </xf>
    <xf numFmtId="0" fontId="38" fillId="0" borderId="1" xfId="4" applyFont="1" applyFill="1" applyBorder="1" applyAlignment="1">
      <alignment horizontal="center" vertical="center"/>
    </xf>
    <xf numFmtId="0" fontId="39" fillId="3" borderId="70" xfId="4" applyFont="1" applyFill="1" applyBorder="1" applyAlignment="1" applyProtection="1">
      <alignment horizontal="center" vertical="center"/>
      <protection locked="0"/>
    </xf>
    <xf numFmtId="0" fontId="27" fillId="0" borderId="2" xfId="4" applyFont="1" applyBorder="1" applyAlignment="1">
      <alignment horizontal="center" vertical="center"/>
    </xf>
    <xf numFmtId="0" fontId="37" fillId="2" borderId="0" xfId="4" applyFont="1" applyFill="1" applyBorder="1" applyAlignment="1">
      <alignment horizontal="left" vertical="center"/>
    </xf>
    <xf numFmtId="0" fontId="37" fillId="2" borderId="0" xfId="4" applyFont="1" applyFill="1" applyAlignment="1">
      <alignment horizontal="left" vertical="center" wrapText="1"/>
    </xf>
    <xf numFmtId="0" fontId="16" fillId="0" borderId="1" xfId="4" applyFont="1" applyBorder="1" applyAlignment="1">
      <alignment horizontal="center" vertical="center"/>
    </xf>
    <xf numFmtId="0" fontId="27" fillId="3" borderId="70" xfId="4" applyFont="1" applyFill="1" applyBorder="1" applyAlignment="1" applyProtection="1">
      <alignment horizontal="center" vertical="center"/>
      <protection locked="0"/>
    </xf>
    <xf numFmtId="0" fontId="16" fillId="0" borderId="1" xfId="4" applyFont="1" applyBorder="1" applyAlignment="1">
      <alignment horizontal="center" vertical="center" wrapText="1"/>
    </xf>
    <xf numFmtId="0" fontId="40" fillId="2" borderId="0" xfId="4" applyFont="1" applyFill="1" applyAlignment="1">
      <alignment horizontal="left" vertical="center"/>
    </xf>
    <xf numFmtId="0" fontId="40" fillId="2" borderId="0" xfId="4" applyFont="1" applyFill="1" applyAlignment="1">
      <alignment horizontal="center" vertical="center"/>
    </xf>
    <xf numFmtId="10" fontId="27" fillId="3" borderId="70" xfId="4" applyNumberFormat="1" applyFont="1" applyFill="1" applyBorder="1" applyAlignment="1" applyProtection="1">
      <alignment horizontal="center" vertical="center"/>
      <protection locked="0"/>
    </xf>
    <xf numFmtId="0" fontId="9" fillId="2" borderId="2" xfId="4" applyFont="1" applyFill="1" applyBorder="1" applyAlignment="1">
      <alignment horizontal="center" vertical="center"/>
    </xf>
    <xf numFmtId="2" fontId="27" fillId="3" borderId="70" xfId="4" applyNumberFormat="1" applyFont="1" applyFill="1" applyBorder="1" applyAlignment="1" applyProtection="1">
      <alignment horizontal="center" vertical="center"/>
      <protection locked="0"/>
    </xf>
    <xf numFmtId="0" fontId="27" fillId="3" borderId="70" xfId="4" applyNumberFormat="1" applyFont="1" applyFill="1" applyBorder="1" applyAlignment="1" applyProtection="1">
      <alignment horizontal="center" vertical="center"/>
      <protection locked="0"/>
    </xf>
    <xf numFmtId="0" fontId="16" fillId="3" borderId="70" xfId="4" applyFont="1" applyFill="1" applyBorder="1" applyAlignment="1" applyProtection="1">
      <alignment horizontal="center" vertical="center"/>
      <protection locked="0"/>
    </xf>
    <xf numFmtId="198" fontId="16" fillId="3" borderId="70" xfId="4" applyNumberFormat="1" applyFont="1" applyFill="1" applyBorder="1" applyAlignment="1" applyProtection="1">
      <alignment horizontal="center" vertical="center"/>
      <protection locked="0"/>
    </xf>
    <xf numFmtId="0" fontId="16" fillId="2" borderId="0" xfId="4" applyFont="1" applyFill="1">
      <alignment vertical="center"/>
    </xf>
    <xf numFmtId="0" fontId="9" fillId="2" borderId="0" xfId="4" applyFont="1" applyFill="1">
      <alignment vertical="center"/>
    </xf>
    <xf numFmtId="0" fontId="16" fillId="0" borderId="0" xfId="4" applyFont="1">
      <alignment vertical="center"/>
    </xf>
    <xf numFmtId="0" fontId="16" fillId="0" borderId="0" xfId="0" applyFont="1" applyAlignment="1" applyProtection="1">
      <alignment vertical="center"/>
      <protection locked="0"/>
    </xf>
    <xf numFmtId="0" fontId="19" fillId="0" borderId="21" xfId="0" applyFont="1" applyFill="1" applyBorder="1" applyAlignment="1" applyProtection="1">
      <alignment horizontal="center" vertical="center"/>
    </xf>
    <xf numFmtId="0" fontId="9" fillId="0" borderId="0" xfId="0" applyFont="1" applyAlignment="1">
      <alignment horizontal="center" vertical="center"/>
    </xf>
    <xf numFmtId="0" fontId="9" fillId="0" borderId="0" xfId="0" applyFont="1" applyAlignment="1" applyProtection="1">
      <alignment vertical="center"/>
    </xf>
    <xf numFmtId="0" fontId="9" fillId="3" borderId="0" xfId="0" applyFont="1" applyFill="1" applyAlignment="1" applyProtection="1">
      <alignment horizontal="right" vertical="center"/>
      <protection locked="0"/>
    </xf>
    <xf numFmtId="0" fontId="9" fillId="0" borderId="0" xfId="0" applyFont="1" applyFill="1" applyAlignment="1">
      <alignment horizontal="right" vertical="center"/>
    </xf>
    <xf numFmtId="183" fontId="9" fillId="0" borderId="0" xfId="0" applyNumberFormat="1" applyFont="1" applyFill="1" applyAlignment="1" applyProtection="1">
      <alignment horizontal="center" vertical="center"/>
    </xf>
    <xf numFmtId="0" fontId="9" fillId="0" borderId="0" xfId="0" applyFont="1" applyFill="1" applyAlignment="1" applyProtection="1">
      <alignment vertical="center"/>
    </xf>
    <xf numFmtId="0" fontId="9" fillId="0" borderId="0" xfId="0" applyFont="1" applyFill="1" applyAlignment="1" applyProtection="1">
      <alignment horizontal="right" vertical="center"/>
    </xf>
    <xf numFmtId="197" fontId="9" fillId="0" borderId="0" xfId="0" applyNumberFormat="1" applyFont="1" applyAlignment="1" applyProtection="1">
      <alignment vertical="center"/>
    </xf>
    <xf numFmtId="0" fontId="16" fillId="0" borderId="0" xfId="0" applyFont="1" applyAlignment="1" applyProtection="1">
      <alignment vertical="center"/>
    </xf>
    <xf numFmtId="0" fontId="17" fillId="0" borderId="0" xfId="0" applyFont="1" applyProtection="1">
      <alignment vertical="center"/>
    </xf>
    <xf numFmtId="0" fontId="9" fillId="0" borderId="21" xfId="0" applyFont="1" applyFill="1" applyBorder="1">
      <alignment vertical="center"/>
    </xf>
    <xf numFmtId="0" fontId="36" fillId="4" borderId="1" xfId="4" applyFont="1" applyFill="1" applyBorder="1" applyAlignment="1">
      <alignment horizontal="center" vertical="center"/>
    </xf>
    <xf numFmtId="0" fontId="35" fillId="0" borderId="0" xfId="4" applyFont="1" applyBorder="1" applyAlignment="1">
      <alignment horizontal="center" vertical="center"/>
    </xf>
    <xf numFmtId="0" fontId="37" fillId="2" borderId="34" xfId="4" applyFont="1" applyFill="1" applyBorder="1" applyAlignment="1">
      <alignment horizontal="left" vertical="center"/>
    </xf>
    <xf numFmtId="0" fontId="37" fillId="2" borderId="0" xfId="4" applyFont="1" applyFill="1" applyAlignment="1">
      <alignment horizontal="left" vertical="center"/>
    </xf>
    <xf numFmtId="0" fontId="40" fillId="2" borderId="34" xfId="4" applyFont="1" applyFill="1" applyBorder="1" applyAlignment="1">
      <alignment horizontal="left" vertical="center" wrapText="1"/>
    </xf>
    <xf numFmtId="0" fontId="40" fillId="2" borderId="0" xfId="4" applyFont="1" applyFill="1" applyAlignment="1">
      <alignment horizontal="left" vertical="center" wrapText="1"/>
    </xf>
    <xf numFmtId="0" fontId="16" fillId="0" borderId="21" xfId="4" applyFont="1" applyBorder="1" applyAlignment="1">
      <alignment horizontal="left" vertical="center"/>
    </xf>
    <xf numFmtId="0" fontId="19" fillId="0" borderId="1" xfId="4" applyFont="1" applyFill="1" applyBorder="1" applyAlignment="1" applyProtection="1">
      <alignment horizontal="center" vertical="center" wrapText="1"/>
    </xf>
    <xf numFmtId="0" fontId="19" fillId="0" borderId="1" xfId="4" applyFont="1" applyFill="1" applyBorder="1" applyAlignment="1" applyProtection="1">
      <alignment horizontal="center" vertical="center"/>
    </xf>
    <xf numFmtId="0" fontId="19" fillId="0" borderId="1" xfId="4" quotePrefix="1" applyFont="1" applyFill="1" applyBorder="1" applyAlignment="1" applyProtection="1">
      <alignment horizontal="center" vertical="center"/>
    </xf>
    <xf numFmtId="0" fontId="19" fillId="0" borderId="72" xfId="4" applyFont="1" applyFill="1" applyBorder="1" applyAlignment="1" applyProtection="1">
      <alignment horizontal="left" vertical="center" wrapText="1"/>
    </xf>
    <xf numFmtId="0" fontId="19" fillId="0" borderId="73" xfId="4" applyFont="1" applyFill="1" applyBorder="1" applyAlignment="1" applyProtection="1">
      <alignment horizontal="left" vertical="center"/>
    </xf>
    <xf numFmtId="0" fontId="19" fillId="0" borderId="74" xfId="4" applyFont="1" applyFill="1" applyBorder="1" applyAlignment="1" applyProtection="1">
      <alignment horizontal="left" vertical="center"/>
    </xf>
    <xf numFmtId="0" fontId="19" fillId="0" borderId="75" xfId="4" applyFont="1" applyFill="1" applyBorder="1" applyAlignment="1" applyProtection="1">
      <alignment horizontal="left" vertical="center"/>
    </xf>
    <xf numFmtId="0" fontId="19" fillId="0" borderId="76" xfId="4" applyFont="1" applyFill="1" applyBorder="1" applyAlignment="1" applyProtection="1">
      <alignment horizontal="left" vertical="center"/>
    </xf>
    <xf numFmtId="0" fontId="19" fillId="0" borderId="77" xfId="4" applyFont="1" applyFill="1" applyBorder="1" applyAlignment="1" applyProtection="1">
      <alignment horizontal="left" vertical="center"/>
    </xf>
    <xf numFmtId="0" fontId="19" fillId="0" borderId="78" xfId="4" applyFont="1" applyFill="1" applyBorder="1" applyAlignment="1" applyProtection="1">
      <alignment horizontal="left" vertical="center"/>
    </xf>
    <xf numFmtId="0" fontId="19" fillId="0" borderId="79" xfId="4" applyFont="1" applyFill="1" applyBorder="1" applyAlignment="1" applyProtection="1">
      <alignment horizontal="left" vertical="center"/>
    </xf>
    <xf numFmtId="0" fontId="19" fillId="0" borderId="80" xfId="4" applyFont="1" applyFill="1" applyBorder="1" applyAlignment="1" applyProtection="1">
      <alignment horizontal="left" vertical="center"/>
    </xf>
    <xf numFmtId="184" fontId="9" fillId="6" borderId="0" xfId="4" applyNumberFormat="1" applyFont="1" applyFill="1" applyAlignment="1" applyProtection="1">
      <alignment horizontal="center" vertical="center"/>
    </xf>
    <xf numFmtId="0" fontId="33" fillId="0" borderId="0" xfId="4" applyNumberFormat="1" applyFont="1" applyFill="1" applyAlignment="1" applyProtection="1">
      <alignment horizontal="left" vertical="center"/>
    </xf>
    <xf numFmtId="0" fontId="27" fillId="0" borderId="48" xfId="4" applyFont="1" applyFill="1" applyBorder="1" applyAlignment="1" applyProtection="1">
      <alignment horizontal="center" vertical="center"/>
    </xf>
    <xf numFmtId="0" fontId="27" fillId="0" borderId="0" xfId="4" applyFont="1" applyFill="1" applyAlignment="1" applyProtection="1">
      <alignment horizontal="center" vertical="center"/>
    </xf>
    <xf numFmtId="188" fontId="27" fillId="0" borderId="0" xfId="4" applyNumberFormat="1" applyFont="1" applyFill="1" applyAlignment="1" applyProtection="1">
      <alignment horizontal="center" vertical="center" shrinkToFit="1"/>
    </xf>
    <xf numFmtId="188" fontId="9" fillId="0" borderId="0" xfId="4" applyNumberFormat="1" applyFont="1" applyFill="1" applyAlignment="1" applyProtection="1">
      <alignment horizontal="center" vertical="center" shrinkToFit="1"/>
    </xf>
    <xf numFmtId="0" fontId="9" fillId="6" borderId="0" xfId="4" applyFont="1" applyFill="1" applyAlignment="1" applyProtection="1">
      <alignment horizontal="center" vertical="center"/>
    </xf>
    <xf numFmtId="193" fontId="9" fillId="0" borderId="0" xfId="4" applyNumberFormat="1" applyFont="1" applyFill="1" applyAlignment="1" applyProtection="1">
      <alignment horizontal="center" vertical="center" shrinkToFit="1"/>
    </xf>
    <xf numFmtId="198" fontId="27" fillId="0" borderId="54" xfId="4" quotePrefix="1" applyNumberFormat="1" applyFont="1" applyFill="1" applyBorder="1" applyAlignment="1" applyProtection="1">
      <alignment horizontal="center" vertical="center" shrinkToFit="1"/>
    </xf>
    <xf numFmtId="198" fontId="27" fillId="0" borderId="48" xfId="4" quotePrefix="1" applyNumberFormat="1" applyFont="1" applyFill="1" applyBorder="1" applyAlignment="1" applyProtection="1">
      <alignment horizontal="center" vertical="center" shrinkToFit="1"/>
    </xf>
    <xf numFmtId="189" fontId="9" fillId="0" borderId="0" xfId="4" applyNumberFormat="1" applyFont="1" applyFill="1" applyAlignment="1" applyProtection="1">
      <alignment horizontal="center" vertical="center" shrinkToFit="1"/>
    </xf>
    <xf numFmtId="195" fontId="9" fillId="0" borderId="0" xfId="4" applyNumberFormat="1" applyFont="1" applyFill="1" applyAlignment="1" applyProtection="1">
      <alignment horizontal="center" vertical="center" shrinkToFit="1"/>
    </xf>
    <xf numFmtId="0" fontId="9" fillId="0" borderId="0" xfId="4" applyFont="1" applyFill="1" applyAlignment="1" applyProtection="1">
      <alignment horizontal="center" vertical="center" shrinkToFit="1"/>
    </xf>
    <xf numFmtId="0" fontId="27" fillId="0" borderId="54" xfId="4" applyFont="1" applyFill="1" applyBorder="1" applyAlignment="1" applyProtection="1">
      <alignment horizontal="center" vertical="center"/>
    </xf>
    <xf numFmtId="0" fontId="27" fillId="0" borderId="2" xfId="4" applyFont="1" applyFill="1" applyBorder="1" applyAlignment="1" applyProtection="1">
      <alignment horizontal="center" vertical="center"/>
    </xf>
    <xf numFmtId="0" fontId="27" fillId="0" borderId="0" xfId="4" applyFont="1" applyFill="1" applyBorder="1" applyAlignment="1" applyProtection="1">
      <alignment horizontal="distributed" vertical="center"/>
    </xf>
    <xf numFmtId="191" fontId="34" fillId="0" borderId="0" xfId="4" applyNumberFormat="1" applyFont="1" applyFill="1" applyBorder="1" applyAlignment="1" applyProtection="1">
      <alignment horizontal="left" vertical="center"/>
    </xf>
    <xf numFmtId="0" fontId="27" fillId="0" borderId="58" xfId="4" applyFont="1" applyFill="1" applyBorder="1" applyAlignment="1" applyProtection="1">
      <alignment horizontal="distributed" vertical="center"/>
    </xf>
    <xf numFmtId="192" fontId="34" fillId="0" borderId="58" xfId="4" applyNumberFormat="1" applyFont="1" applyFill="1" applyBorder="1" applyAlignment="1" applyProtection="1">
      <alignment horizontal="left" vertical="center"/>
    </xf>
    <xf numFmtId="190" fontId="34" fillId="0" borderId="0" xfId="4" applyNumberFormat="1" applyFont="1" applyFill="1" applyBorder="1" applyAlignment="1" applyProtection="1">
      <alignment horizontal="left" vertical="center"/>
    </xf>
    <xf numFmtId="188" fontId="27" fillId="0" borderId="48" xfId="4" applyNumberFormat="1" applyFont="1" applyFill="1" applyBorder="1" applyAlignment="1" applyProtection="1">
      <alignment horizontal="center" vertical="center"/>
    </xf>
    <xf numFmtId="188" fontId="27" fillId="0" borderId="2" xfId="4" applyNumberFormat="1" applyFont="1" applyFill="1" applyBorder="1" applyAlignment="1" applyProtection="1">
      <alignment horizontal="center" vertical="center"/>
    </xf>
    <xf numFmtId="188" fontId="27" fillId="0" borderId="54" xfId="4" applyNumberFormat="1" applyFont="1" applyFill="1" applyBorder="1" applyAlignment="1" applyProtection="1">
      <alignment horizontal="center" vertical="center"/>
    </xf>
    <xf numFmtId="0" fontId="9" fillId="0" borderId="54" xfId="4" applyFont="1" applyFill="1" applyBorder="1" applyAlignment="1" applyProtection="1">
      <alignment horizontal="center" vertical="center" shrinkToFit="1"/>
    </xf>
    <xf numFmtId="0" fontId="9" fillId="0" borderId="48" xfId="4" applyFont="1" applyFill="1" applyBorder="1" applyAlignment="1" applyProtection="1">
      <alignment horizontal="center" vertical="center" shrinkToFit="1"/>
    </xf>
    <xf numFmtId="0" fontId="9" fillId="0" borderId="2" xfId="4" applyFont="1" applyFill="1" applyBorder="1" applyAlignment="1" applyProtection="1">
      <alignment horizontal="center" vertical="center" shrinkToFit="1"/>
    </xf>
    <xf numFmtId="0" fontId="33" fillId="0" borderId="37" xfId="4" applyFont="1" applyFill="1" applyBorder="1" applyAlignment="1" applyProtection="1">
      <alignment horizontal="left" vertical="center"/>
    </xf>
    <xf numFmtId="0" fontId="33" fillId="0" borderId="38" xfId="4" applyFont="1" applyFill="1" applyBorder="1" applyAlignment="1" applyProtection="1">
      <alignment horizontal="left" vertical="center"/>
    </xf>
    <xf numFmtId="0" fontId="33" fillId="0" borderId="39" xfId="4" applyFont="1" applyFill="1" applyBorder="1" applyAlignment="1" applyProtection="1">
      <alignment horizontal="left" vertical="center"/>
    </xf>
    <xf numFmtId="0" fontId="31" fillId="0" borderId="0" xfId="4" applyFont="1" applyFill="1" applyAlignment="1" applyProtection="1">
      <alignment horizontal="center" vertical="center"/>
    </xf>
    <xf numFmtId="0" fontId="32" fillId="0" borderId="0" xfId="4" applyFont="1" applyFill="1" applyAlignment="1">
      <alignment horizontal="center" vertical="center" wrapText="1"/>
    </xf>
    <xf numFmtId="0" fontId="32" fillId="0" borderId="0" xfId="4" applyFont="1" applyFill="1" applyAlignment="1">
      <alignment horizontal="center" vertical="center"/>
    </xf>
    <xf numFmtId="0" fontId="33" fillId="0" borderId="0" xfId="4" applyFont="1" applyFill="1" applyAlignment="1" applyProtection="1">
      <alignment horizontal="left" vertical="center"/>
    </xf>
    <xf numFmtId="0" fontId="27" fillId="0" borderId="54" xfId="4" applyNumberFormat="1" applyFont="1" applyFill="1" applyBorder="1" applyAlignment="1" applyProtection="1">
      <alignment horizontal="left" vertical="center"/>
    </xf>
    <xf numFmtId="0" fontId="27" fillId="0" borderId="48" xfId="4" applyNumberFormat="1" applyFont="1" applyFill="1" applyBorder="1" applyAlignment="1" applyProtection="1">
      <alignment horizontal="left" vertical="center"/>
    </xf>
    <xf numFmtId="0" fontId="27" fillId="0" borderId="2" xfId="4" applyNumberFormat="1" applyFont="1" applyFill="1" applyBorder="1" applyAlignment="1" applyProtection="1">
      <alignment horizontal="left" vertical="center"/>
    </xf>
    <xf numFmtId="0" fontId="9" fillId="0" borderId="54" xfId="4" applyFont="1" applyFill="1" applyBorder="1" applyAlignment="1" applyProtection="1">
      <alignment horizontal="center" vertical="center"/>
    </xf>
    <xf numFmtId="0" fontId="9" fillId="0" borderId="48" xfId="4" applyFont="1" applyFill="1" applyBorder="1" applyAlignment="1" applyProtection="1">
      <alignment horizontal="center" vertical="center"/>
    </xf>
    <xf numFmtId="0" fontId="9" fillId="0" borderId="2" xfId="4" applyFont="1" applyFill="1" applyBorder="1" applyAlignment="1" applyProtection="1">
      <alignment horizontal="center" vertical="center"/>
    </xf>
    <xf numFmtId="0" fontId="17" fillId="0" borderId="54" xfId="4" applyFont="1" applyFill="1" applyBorder="1" applyAlignment="1" applyProtection="1">
      <alignment horizontal="center" vertical="center"/>
    </xf>
    <xf numFmtId="0" fontId="17" fillId="0" borderId="48" xfId="4" applyFont="1" applyFill="1" applyBorder="1" applyAlignment="1" applyProtection="1">
      <alignment horizontal="center" vertical="center"/>
    </xf>
    <xf numFmtId="0" fontId="17" fillId="0" borderId="2" xfId="4" applyFont="1" applyFill="1" applyBorder="1" applyAlignment="1" applyProtection="1">
      <alignment horizontal="center" vertical="center"/>
    </xf>
    <xf numFmtId="0" fontId="19" fillId="3" borderId="21" xfId="0" applyFont="1" applyFill="1" applyBorder="1" applyAlignment="1" applyProtection="1">
      <alignment horizontal="right" vertical="center"/>
      <protection locked="0"/>
    </xf>
    <xf numFmtId="0" fontId="18" fillId="3" borderId="0" xfId="0" applyFont="1" applyFill="1" applyAlignment="1" applyProtection="1">
      <alignment horizontal="left" vertical="center" wrapText="1"/>
      <protection locked="0"/>
    </xf>
    <xf numFmtId="0" fontId="18" fillId="3" borderId="0" xfId="0" applyFont="1" applyFill="1" applyAlignment="1" applyProtection="1">
      <alignment horizontal="left" vertical="top" wrapText="1"/>
      <protection locked="0"/>
    </xf>
    <xf numFmtId="38" fontId="18" fillId="0" borderId="9" xfId="6" applyFont="1" applyFill="1" applyBorder="1" applyAlignment="1">
      <alignment horizontal="center" vertical="center" wrapText="1"/>
    </xf>
    <xf numFmtId="38" fontId="18" fillId="0" borderId="28" xfId="6" applyFont="1" applyFill="1" applyBorder="1" applyAlignment="1">
      <alignment horizontal="center" vertical="center" wrapText="1"/>
    </xf>
    <xf numFmtId="38" fontId="9" fillId="0" borderId="49" xfId="6" applyFont="1" applyFill="1" applyBorder="1" applyAlignment="1">
      <alignment horizontal="center" vertical="center" wrapText="1"/>
    </xf>
    <xf numFmtId="38" fontId="9" fillId="0" borderId="21" xfId="6" applyFont="1" applyFill="1" applyBorder="1" applyAlignment="1">
      <alignment horizontal="center" vertical="center" wrapText="1"/>
    </xf>
    <xf numFmtId="0" fontId="18" fillId="0" borderId="22" xfId="0" applyFont="1" applyFill="1" applyBorder="1" applyAlignment="1">
      <alignment horizontal="center" vertical="center" shrinkToFit="1"/>
    </xf>
    <xf numFmtId="0" fontId="18" fillId="0" borderId="23"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40" fontId="18" fillId="3" borderId="28" xfId="6" applyNumberFormat="1" applyFont="1" applyFill="1" applyBorder="1" applyAlignment="1" applyProtection="1">
      <alignment horizontal="center" vertical="center" wrapText="1"/>
      <protection locked="0"/>
    </xf>
    <xf numFmtId="40" fontId="18" fillId="3" borderId="33" xfId="6" applyNumberFormat="1" applyFont="1" applyFill="1" applyBorder="1" applyAlignment="1" applyProtection="1">
      <alignment horizontal="center" vertical="center" wrapText="1"/>
      <protection locked="0"/>
    </xf>
    <xf numFmtId="38" fontId="9" fillId="0" borderId="24" xfId="6" applyFont="1" applyFill="1" applyBorder="1" applyAlignment="1">
      <alignment horizontal="center" vertical="center" wrapText="1"/>
    </xf>
    <xf numFmtId="38" fontId="9" fillId="0" borderId="25" xfId="6" applyFont="1" applyFill="1" applyBorder="1" applyAlignment="1">
      <alignment horizontal="center" vertical="center" wrapText="1"/>
    </xf>
    <xf numFmtId="0" fontId="18" fillId="0" borderId="28" xfId="0" applyFont="1" applyBorder="1" applyAlignment="1" applyProtection="1">
      <alignment horizontal="center" vertical="center" wrapText="1"/>
    </xf>
    <xf numFmtId="0" fontId="18" fillId="0" borderId="33" xfId="0" applyFont="1" applyBorder="1" applyAlignment="1" applyProtection="1">
      <alignment horizontal="center" vertical="center" wrapText="1"/>
    </xf>
    <xf numFmtId="0" fontId="18" fillId="0" borderId="18" xfId="0" applyFont="1" applyBorder="1" applyAlignment="1" applyProtection="1">
      <alignment horizontal="center" vertical="center" wrapText="1"/>
    </xf>
    <xf numFmtId="0" fontId="18" fillId="3" borderId="28" xfId="0" applyFont="1" applyFill="1" applyBorder="1" applyAlignment="1" applyProtection="1">
      <alignment horizontal="left" vertical="center" wrapText="1"/>
      <protection locked="0"/>
    </xf>
    <xf numFmtId="0" fontId="18" fillId="3" borderId="33" xfId="0" applyFont="1" applyFill="1" applyBorder="1" applyAlignment="1" applyProtection="1">
      <alignment horizontal="left" vertical="center" wrapText="1"/>
      <protection locked="0"/>
    </xf>
    <xf numFmtId="0" fontId="18" fillId="3" borderId="29" xfId="0" applyFont="1" applyFill="1" applyBorder="1" applyAlignment="1" applyProtection="1">
      <alignment horizontal="left" vertical="center" wrapText="1"/>
      <protection locked="0"/>
    </xf>
    <xf numFmtId="0" fontId="18" fillId="0" borderId="37" xfId="0" applyFont="1" applyBorder="1" applyAlignment="1" applyProtection="1">
      <alignment horizontal="left" vertical="center" wrapText="1"/>
    </xf>
    <xf numFmtId="0" fontId="18" fillId="0" borderId="38" xfId="0" applyFont="1" applyBorder="1" applyAlignment="1" applyProtection="1">
      <alignment horizontal="left" vertical="center" wrapText="1"/>
    </xf>
    <xf numFmtId="0" fontId="18" fillId="0" borderId="39" xfId="0" applyFont="1" applyBorder="1" applyAlignment="1" applyProtection="1">
      <alignment horizontal="left" vertical="center" wrapText="1"/>
    </xf>
    <xf numFmtId="0" fontId="18" fillId="0" borderId="42" xfId="0" applyFont="1" applyBorder="1" applyAlignment="1" applyProtection="1">
      <alignment horizontal="left" vertical="center" wrapText="1"/>
    </xf>
    <xf numFmtId="0" fontId="9" fillId="2" borderId="49" xfId="0" applyNumberFormat="1" applyFont="1" applyFill="1" applyBorder="1" applyAlignment="1" applyProtection="1">
      <alignment horizontal="center" vertical="center" wrapText="1"/>
    </xf>
    <xf numFmtId="0" fontId="9" fillId="2" borderId="21" xfId="0" applyNumberFormat="1" applyFont="1" applyFill="1" applyBorder="1" applyAlignment="1" applyProtection="1">
      <alignment horizontal="center" vertical="center" wrapText="1"/>
    </xf>
    <xf numFmtId="40" fontId="9" fillId="2" borderId="49" xfId="6" applyNumberFormat="1" applyFont="1" applyFill="1" applyBorder="1" applyAlignment="1" applyProtection="1">
      <alignment horizontal="center" vertical="center" wrapText="1"/>
    </xf>
    <xf numFmtId="40" fontId="9" fillId="2" borderId="21" xfId="6" applyNumberFormat="1" applyFont="1" applyFill="1" applyBorder="1" applyAlignment="1" applyProtection="1">
      <alignment horizontal="center" vertical="center" wrapText="1"/>
    </xf>
    <xf numFmtId="185" fontId="19" fillId="0" borderId="35" xfId="0" applyNumberFormat="1" applyFont="1" applyFill="1" applyBorder="1" applyAlignment="1">
      <alignment horizontal="center" vertical="center" wrapText="1"/>
    </xf>
    <xf numFmtId="185" fontId="19" fillId="0" borderId="0" xfId="0" applyNumberFormat="1" applyFont="1" applyFill="1" applyBorder="1" applyAlignment="1">
      <alignment horizontal="center" vertical="center" wrapText="1"/>
    </xf>
    <xf numFmtId="184" fontId="19" fillId="0" borderId="49" xfId="1" applyNumberFormat="1" applyFont="1" applyFill="1" applyBorder="1" applyAlignment="1">
      <alignment horizontal="center" vertical="center" wrapText="1"/>
    </xf>
    <xf numFmtId="184" fontId="19" fillId="0" borderId="21" xfId="1" applyNumberFormat="1" applyFont="1" applyFill="1" applyBorder="1" applyAlignment="1">
      <alignment horizontal="center" vertical="center" wrapText="1"/>
    </xf>
    <xf numFmtId="184" fontId="20" fillId="0" borderId="37" xfId="1" applyNumberFormat="1" applyFont="1" applyFill="1" applyBorder="1" applyAlignment="1">
      <alignment horizontal="left" vertical="center" wrapText="1"/>
    </xf>
    <xf numFmtId="184" fontId="20" fillId="0" borderId="38" xfId="1" applyNumberFormat="1" applyFont="1" applyFill="1" applyBorder="1" applyAlignment="1">
      <alignment horizontal="left" vertical="center" wrapText="1"/>
    </xf>
    <xf numFmtId="184" fontId="20" fillId="0" borderId="42" xfId="1" applyNumberFormat="1" applyFont="1" applyFill="1" applyBorder="1" applyAlignment="1">
      <alignment horizontal="left" vertical="center" wrapText="1"/>
    </xf>
    <xf numFmtId="185" fontId="9" fillId="0" borderId="24" xfId="0" applyNumberFormat="1" applyFont="1" applyFill="1" applyBorder="1" applyAlignment="1">
      <alignment horizontal="center" vertical="center" wrapText="1"/>
    </xf>
    <xf numFmtId="185" fontId="9" fillId="0" borderId="25" xfId="0" applyNumberFormat="1" applyFont="1" applyFill="1" applyBorder="1" applyAlignment="1">
      <alignment horizontal="center" vertical="center" wrapText="1"/>
    </xf>
    <xf numFmtId="40" fontId="18" fillId="0" borderId="28" xfId="6" applyNumberFormat="1" applyFont="1" applyFill="1" applyBorder="1" applyAlignment="1">
      <alignment horizontal="center" vertical="center" wrapText="1"/>
    </xf>
    <xf numFmtId="40" fontId="18" fillId="0" borderId="33" xfId="6" applyNumberFormat="1" applyFont="1" applyFill="1" applyBorder="1" applyAlignment="1">
      <alignment horizontal="center" vertical="center" wrapText="1"/>
    </xf>
    <xf numFmtId="178" fontId="18" fillId="0" borderId="39" xfId="0" applyNumberFormat="1" applyFont="1" applyFill="1" applyBorder="1" applyAlignment="1">
      <alignment horizontal="center" vertical="center" wrapText="1"/>
    </xf>
    <xf numFmtId="178" fontId="18" fillId="0" borderId="46" xfId="0" applyNumberFormat="1" applyFont="1" applyFill="1" applyBorder="1" applyAlignment="1">
      <alignment horizontal="center" vertical="center" wrapText="1"/>
    </xf>
    <xf numFmtId="177" fontId="18" fillId="0" borderId="44" xfId="0" applyNumberFormat="1" applyFont="1" applyFill="1" applyBorder="1" applyAlignment="1">
      <alignment horizontal="center" vertical="center" wrapText="1"/>
    </xf>
    <xf numFmtId="177" fontId="18" fillId="0" borderId="46" xfId="0" applyNumberFormat="1" applyFont="1" applyFill="1" applyBorder="1" applyAlignment="1">
      <alignment horizontal="center" vertical="center" wrapText="1"/>
    </xf>
    <xf numFmtId="0" fontId="9" fillId="3" borderId="0" xfId="0" applyFont="1" applyFill="1" applyAlignment="1" applyProtection="1">
      <alignment horizontal="right" vertical="center"/>
      <protection locked="0"/>
    </xf>
    <xf numFmtId="0" fontId="18" fillId="0" borderId="28" xfId="0" applyFont="1" applyFill="1" applyBorder="1" applyAlignment="1">
      <alignment horizontal="center" vertical="center" wrapText="1"/>
    </xf>
    <xf numFmtId="0" fontId="18" fillId="0" borderId="33"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4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46" xfId="0" applyFont="1" applyFill="1" applyBorder="1" applyAlignment="1">
      <alignment horizontal="center" vertical="center" wrapText="1"/>
    </xf>
    <xf numFmtId="40" fontId="18" fillId="3" borderId="9" xfId="6" applyNumberFormat="1" applyFont="1" applyFill="1" applyBorder="1" applyAlignment="1" applyProtection="1">
      <alignment horizontal="center" vertical="center"/>
      <protection locked="0"/>
    </xf>
    <xf numFmtId="40" fontId="18" fillId="3" borderId="28" xfId="6" applyNumberFormat="1" applyFont="1" applyFill="1" applyBorder="1" applyAlignment="1" applyProtection="1">
      <alignment horizontal="center" vertical="center"/>
      <protection locked="0"/>
    </xf>
    <xf numFmtId="0" fontId="18" fillId="0" borderId="6"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7" xfId="0" applyFont="1" applyFill="1" applyBorder="1" applyAlignment="1">
      <alignment horizontal="center" vertical="center" wrapText="1"/>
    </xf>
    <xf numFmtId="38" fontId="18" fillId="3" borderId="9" xfId="6" applyFont="1" applyFill="1" applyBorder="1" applyAlignment="1" applyProtection="1">
      <alignment horizontal="center" vertical="center" wrapText="1"/>
      <protection locked="0"/>
    </xf>
    <xf numFmtId="38" fontId="18" fillId="3" borderId="28" xfId="6" applyFont="1" applyFill="1" applyBorder="1" applyAlignment="1" applyProtection="1">
      <alignment horizontal="center" vertical="center" wrapText="1"/>
      <protection locked="0"/>
    </xf>
    <xf numFmtId="38" fontId="9" fillId="0" borderId="12" xfId="6" applyFont="1" applyFill="1" applyBorder="1" applyAlignment="1">
      <alignment horizontal="center" vertical="center"/>
    </xf>
    <xf numFmtId="38" fontId="9" fillId="0" borderId="24" xfId="6" applyFont="1" applyFill="1" applyBorder="1" applyAlignment="1">
      <alignment horizontal="center" vertical="center"/>
    </xf>
    <xf numFmtId="0" fontId="19" fillId="0" borderId="0" xfId="0" applyFont="1" applyAlignment="1">
      <alignment horizontal="center" vertical="center" wrapTex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1" fillId="0" borderId="0" xfId="0" applyFont="1" applyAlignment="1">
      <alignment horizontal="right" vertical="center" wrapText="1"/>
    </xf>
    <xf numFmtId="185" fontId="9" fillId="3" borderId="49" xfId="0" applyNumberFormat="1" applyFont="1" applyFill="1" applyBorder="1" applyAlignment="1" applyProtection="1">
      <alignment horizontal="center" vertical="center" wrapText="1"/>
      <protection locked="0"/>
    </xf>
    <xf numFmtId="185" fontId="9" fillId="3" borderId="21" xfId="0" applyNumberFormat="1" applyFont="1" applyFill="1" applyBorder="1" applyAlignment="1" applyProtection="1">
      <alignment horizontal="center" vertical="center" wrapText="1"/>
      <protection locked="0"/>
    </xf>
    <xf numFmtId="0" fontId="19" fillId="0" borderId="21" xfId="0" applyFont="1" applyFill="1" applyBorder="1" applyAlignment="1" applyProtection="1">
      <alignment horizontal="center" vertical="center"/>
    </xf>
    <xf numFmtId="2" fontId="19" fillId="3" borderId="21" xfId="0" applyNumberFormat="1" applyFont="1" applyFill="1" applyBorder="1" applyAlignment="1" applyProtection="1">
      <alignment horizontal="center" vertical="center"/>
      <protection locked="0"/>
    </xf>
    <xf numFmtId="0" fontId="18" fillId="0" borderId="3" xfId="0" applyFont="1" applyFill="1" applyBorder="1" applyAlignment="1">
      <alignment horizontal="center" vertical="center" wrapText="1"/>
    </xf>
    <xf numFmtId="0" fontId="18" fillId="0" borderId="51"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52" xfId="0" applyFont="1" applyFill="1" applyBorder="1" applyAlignment="1">
      <alignment horizontal="center" vertical="center" wrapText="1"/>
    </xf>
    <xf numFmtId="185" fontId="9" fillId="0" borderId="49" xfId="0" applyNumberFormat="1" applyFont="1" applyFill="1" applyBorder="1" applyAlignment="1" applyProtection="1">
      <alignment horizontal="center" vertical="center" wrapText="1"/>
    </xf>
    <xf numFmtId="185" fontId="9" fillId="0" borderId="21" xfId="0" applyNumberFormat="1" applyFont="1" applyFill="1" applyBorder="1" applyAlignment="1" applyProtection="1">
      <alignment horizontal="center" vertical="center" wrapText="1"/>
    </xf>
    <xf numFmtId="0" fontId="18" fillId="0" borderId="5" xfId="0" applyFont="1" applyBorder="1" applyAlignment="1" applyProtection="1">
      <alignment horizontal="center" vertical="center" wrapText="1"/>
    </xf>
    <xf numFmtId="0" fontId="18" fillId="0" borderId="14" xfId="0" applyFont="1" applyBorder="1" applyAlignment="1" applyProtection="1">
      <alignment horizontal="center" vertical="center" wrapText="1"/>
    </xf>
    <xf numFmtId="0" fontId="18" fillId="0" borderId="6"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9" xfId="0" applyFont="1" applyBorder="1" applyAlignment="1" applyProtection="1">
      <alignment horizontal="center" vertical="center" wrapText="1"/>
    </xf>
    <xf numFmtId="0" fontId="18" fillId="0" borderId="0" xfId="0" applyFont="1" applyAlignment="1">
      <alignment horizontal="center" vertical="center" wrapText="1"/>
    </xf>
    <xf numFmtId="0" fontId="9" fillId="0" borderId="4" xfId="0" applyFont="1" applyFill="1" applyBorder="1" applyAlignment="1">
      <alignment horizontal="center" vertical="center"/>
    </xf>
    <xf numFmtId="0" fontId="9" fillId="0" borderId="44" xfId="0" applyFont="1" applyFill="1" applyBorder="1" applyAlignment="1">
      <alignment horizontal="center" vertical="center"/>
    </xf>
    <xf numFmtId="38" fontId="9" fillId="0" borderId="12" xfId="6" applyFont="1" applyFill="1" applyBorder="1" applyAlignment="1">
      <alignment horizontal="center" vertical="center" wrapText="1"/>
    </xf>
    <xf numFmtId="0" fontId="30"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8" fillId="0" borderId="41" xfId="0" applyFont="1" applyBorder="1" applyAlignment="1" applyProtection="1">
      <alignment horizontal="left" vertical="center" wrapText="1"/>
    </xf>
    <xf numFmtId="0" fontId="18" fillId="0" borderId="26" xfId="0" applyFont="1" applyFill="1" applyBorder="1" applyAlignment="1">
      <alignment horizontal="center" vertical="top" textRotation="255" wrapText="1" indent="1"/>
    </xf>
    <xf numFmtId="0" fontId="18" fillId="0" borderId="47" xfId="0" applyFont="1" applyFill="1" applyBorder="1" applyAlignment="1">
      <alignment horizontal="center" vertical="top" textRotation="255" wrapText="1" indent="1"/>
    </xf>
    <xf numFmtId="0" fontId="18" fillId="0" borderId="27" xfId="0" applyFont="1" applyFill="1" applyBorder="1" applyAlignment="1">
      <alignment horizontal="center" vertical="top" textRotation="255" wrapText="1" indent="1"/>
    </xf>
    <xf numFmtId="10" fontId="9" fillId="0" borderId="45" xfId="1" applyNumberFormat="1" applyFont="1" applyBorder="1" applyAlignment="1" applyProtection="1">
      <alignment horizontal="center" vertical="center" wrapText="1"/>
    </xf>
    <xf numFmtId="10" fontId="9" fillId="0" borderId="21" xfId="1" applyNumberFormat="1" applyFont="1" applyBorder="1" applyAlignment="1" applyProtection="1">
      <alignment horizontal="center" vertical="center" wrapText="1"/>
    </xf>
    <xf numFmtId="10" fontId="9" fillId="0" borderId="46" xfId="1" applyNumberFormat="1" applyFont="1" applyBorder="1" applyAlignment="1" applyProtection="1">
      <alignment horizontal="center" vertical="center" wrapText="1"/>
    </xf>
    <xf numFmtId="0" fontId="11" fillId="0" borderId="21" xfId="0" applyFont="1" applyFill="1" applyBorder="1" applyAlignment="1">
      <alignment horizontal="left" wrapText="1"/>
    </xf>
    <xf numFmtId="0" fontId="11" fillId="0" borderId="0" xfId="0" applyFont="1" applyFill="1" applyBorder="1" applyAlignment="1">
      <alignment horizontal="left" wrapText="1"/>
    </xf>
    <xf numFmtId="0" fontId="18" fillId="3" borderId="12" xfId="0" applyFont="1" applyFill="1" applyBorder="1" applyAlignment="1" applyProtection="1">
      <alignment horizontal="left" vertical="center" wrapText="1" indent="1"/>
      <protection locked="0"/>
    </xf>
    <xf numFmtId="0" fontId="18" fillId="3" borderId="24" xfId="0" applyFont="1" applyFill="1" applyBorder="1" applyAlignment="1" applyProtection="1">
      <alignment horizontal="left" vertical="center" wrapText="1" indent="1"/>
      <protection locked="0"/>
    </xf>
    <xf numFmtId="0" fontId="18" fillId="3" borderId="13" xfId="0" applyFont="1" applyFill="1" applyBorder="1" applyAlignment="1" applyProtection="1">
      <alignment horizontal="left" vertical="center" wrapText="1" indent="1"/>
      <protection locked="0"/>
    </xf>
    <xf numFmtId="0" fontId="25" fillId="0" borderId="5"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22"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24"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3" fillId="0" borderId="22"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53" xfId="0" applyFont="1" applyFill="1" applyBorder="1" applyAlignment="1">
      <alignment horizontal="center" vertical="center" wrapText="1"/>
    </xf>
    <xf numFmtId="195" fontId="9" fillId="0" borderId="49" xfId="0" applyNumberFormat="1" applyFont="1" applyFill="1" applyBorder="1" applyAlignment="1">
      <alignment horizontal="center" vertical="center" wrapText="1"/>
    </xf>
    <xf numFmtId="195" fontId="9" fillId="0" borderId="21" xfId="0" applyNumberFormat="1" applyFont="1" applyFill="1" applyBorder="1" applyAlignment="1">
      <alignment horizontal="center" vertical="center" wrapText="1"/>
    </xf>
    <xf numFmtId="185" fontId="19" fillId="3" borderId="50" xfId="0" applyNumberFormat="1" applyFont="1" applyFill="1" applyBorder="1" applyAlignment="1" applyProtection="1">
      <alignment horizontal="center" vertical="center" wrapText="1"/>
      <protection locked="0"/>
    </xf>
    <xf numFmtId="185" fontId="19" fillId="3" borderId="49" xfId="0" applyNumberFormat="1" applyFont="1" applyFill="1" applyBorder="1" applyAlignment="1" applyProtection="1">
      <alignment horizontal="center" vertical="center" wrapText="1"/>
      <protection locked="0"/>
    </xf>
    <xf numFmtId="185" fontId="9" fillId="0" borderId="49" xfId="0" applyNumberFormat="1" applyFont="1" applyFill="1" applyBorder="1" applyAlignment="1">
      <alignment horizontal="center" vertical="center" wrapText="1"/>
    </xf>
    <xf numFmtId="185" fontId="9" fillId="0" borderId="21"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44" xfId="0" applyFont="1" applyFill="1" applyBorder="1" applyAlignment="1">
      <alignment horizontal="center" vertical="center" wrapText="1"/>
    </xf>
    <xf numFmtId="0" fontId="19" fillId="0" borderId="45"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46" xfId="0" applyFont="1" applyFill="1" applyBorder="1" applyAlignment="1">
      <alignment horizontal="center" vertical="center" wrapText="1"/>
    </xf>
    <xf numFmtId="182" fontId="18" fillId="0" borderId="0" xfId="0" applyNumberFormat="1" applyFont="1" applyFill="1" applyBorder="1" applyAlignment="1">
      <alignment horizontal="left" vertical="center" wrapText="1"/>
    </xf>
    <xf numFmtId="0" fontId="18" fillId="0" borderId="4"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3" borderId="27" xfId="0" applyFont="1" applyFill="1" applyBorder="1" applyAlignment="1" applyProtection="1">
      <alignment horizontal="center" vertical="center" wrapText="1"/>
      <protection locked="0"/>
    </xf>
    <xf numFmtId="0" fontId="18" fillId="3" borderId="25" xfId="0" applyFont="1" applyFill="1" applyBorder="1" applyAlignment="1" applyProtection="1">
      <alignment horizontal="center" vertical="center" wrapText="1"/>
      <protection locked="0"/>
    </xf>
    <xf numFmtId="0" fontId="18" fillId="3" borderId="15" xfId="0" applyFont="1" applyFill="1" applyBorder="1" applyAlignment="1" applyProtection="1">
      <alignment horizontal="center" vertical="center" wrapText="1"/>
      <protection locked="0"/>
    </xf>
    <xf numFmtId="0" fontId="18" fillId="3" borderId="24" xfId="0" applyFont="1" applyFill="1" applyBorder="1" applyAlignment="1" applyProtection="1">
      <alignment horizontal="center" vertical="center" wrapText="1"/>
      <protection locked="0"/>
    </xf>
    <xf numFmtId="0" fontId="20" fillId="0" borderId="33" xfId="0" applyFont="1" applyFill="1" applyBorder="1" applyAlignment="1">
      <alignment vertical="center" wrapText="1"/>
    </xf>
    <xf numFmtId="0" fontId="20" fillId="0" borderId="21" xfId="0" applyFont="1" applyFill="1" applyBorder="1" applyAlignment="1">
      <alignment vertical="center" wrapText="1"/>
    </xf>
    <xf numFmtId="199" fontId="19" fillId="3" borderId="41" xfId="0" applyNumberFormat="1" applyFont="1" applyFill="1" applyBorder="1" applyAlignment="1" applyProtection="1">
      <alignment horizontal="center" vertical="center" wrapText="1"/>
      <protection locked="0"/>
    </xf>
    <xf numFmtId="199" fontId="19" fillId="3" borderId="38" xfId="0" applyNumberFormat="1" applyFont="1" applyFill="1" applyBorder="1" applyAlignment="1" applyProtection="1">
      <alignment horizontal="center" vertical="center" wrapText="1"/>
      <protection locked="0"/>
    </xf>
    <xf numFmtId="199" fontId="19" fillId="3" borderId="45" xfId="0" applyNumberFormat="1" applyFont="1" applyFill="1" applyBorder="1" applyAlignment="1" applyProtection="1">
      <alignment horizontal="center" vertical="center" wrapText="1"/>
      <protection locked="0"/>
    </xf>
    <xf numFmtId="199" fontId="19" fillId="3" borderId="21" xfId="0" applyNumberFormat="1"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0" fontId="18" fillId="0" borderId="22"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26" xfId="0" applyFont="1" applyFill="1" applyBorder="1" applyAlignment="1">
      <alignment horizontal="left" vertical="center" wrapText="1"/>
    </xf>
    <xf numFmtId="2" fontId="19" fillId="3" borderId="33" xfId="0" applyNumberFormat="1" applyFont="1" applyFill="1" applyBorder="1" applyAlignment="1" applyProtection="1">
      <alignment horizontal="center" vertical="center"/>
      <protection locked="0"/>
    </xf>
    <xf numFmtId="0" fontId="18" fillId="0" borderId="16" xfId="0" applyFont="1" applyFill="1" applyBorder="1" applyAlignment="1">
      <alignment horizontal="center" vertical="center" textRotation="255" wrapText="1"/>
    </xf>
    <xf numFmtId="0" fontId="18" fillId="0" borderId="19" xfId="0" applyFont="1" applyFill="1" applyBorder="1" applyAlignment="1">
      <alignment horizontal="center" vertical="center" textRotation="255" wrapText="1"/>
    </xf>
    <xf numFmtId="0" fontId="18" fillId="0" borderId="17" xfId="0" applyFont="1" applyFill="1" applyBorder="1" applyAlignment="1">
      <alignment horizontal="center" vertical="center" textRotation="255" wrapText="1"/>
    </xf>
    <xf numFmtId="185" fontId="20" fillId="0" borderId="37" xfId="0" applyNumberFormat="1" applyFont="1" applyFill="1" applyBorder="1" applyAlignment="1">
      <alignment horizontal="left" vertical="center" wrapText="1"/>
    </xf>
    <xf numFmtId="185" fontId="20" fillId="0" borderId="38" xfId="0" applyNumberFormat="1" applyFont="1" applyFill="1" applyBorder="1" applyAlignment="1">
      <alignment horizontal="left" vertical="center" wrapText="1"/>
    </xf>
    <xf numFmtId="185" fontId="20" fillId="0" borderId="39" xfId="0" applyNumberFormat="1"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1" xfId="0" applyFont="1" applyFill="1" applyBorder="1" applyAlignment="1">
      <alignment horizontal="center" vertical="center" wrapText="1"/>
    </xf>
    <xf numFmtId="0" fontId="22" fillId="0" borderId="45"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18" fillId="0" borderId="33" xfId="0" applyFont="1" applyBorder="1" applyAlignment="1">
      <alignment horizontal="left" vertical="center" wrapText="1"/>
    </xf>
    <xf numFmtId="0" fontId="18" fillId="0" borderId="29" xfId="0" applyFont="1" applyBorder="1" applyAlignment="1">
      <alignment horizontal="left" vertical="center" wrapText="1"/>
    </xf>
    <xf numFmtId="185" fontId="18" fillId="0" borderId="43" xfId="0" applyNumberFormat="1" applyFont="1" applyFill="1" applyBorder="1" applyAlignment="1">
      <alignment horizontal="left" vertical="center" wrapText="1"/>
    </xf>
    <xf numFmtId="185" fontId="18" fillId="0" borderId="4" xfId="0" applyNumberFormat="1" applyFont="1" applyFill="1" applyBorder="1" applyAlignment="1">
      <alignment horizontal="left" vertical="center" wrapText="1"/>
    </xf>
    <xf numFmtId="0" fontId="20" fillId="0" borderId="4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4" xfId="0" applyFont="1" applyFill="1" applyBorder="1" applyAlignment="1">
      <alignment horizontal="left" vertical="center" wrapText="1"/>
    </xf>
    <xf numFmtId="0" fontId="24" fillId="3" borderId="49" xfId="0" applyFont="1" applyFill="1" applyBorder="1" applyAlignment="1" applyProtection="1">
      <alignment horizontal="left" vertical="center" wrapText="1"/>
      <protection locked="0"/>
    </xf>
    <xf numFmtId="0" fontId="24" fillId="3" borderId="21" xfId="0" applyFont="1" applyFill="1" applyBorder="1" applyAlignment="1" applyProtection="1">
      <alignment horizontal="left" vertical="center" wrapText="1"/>
      <protection locked="0"/>
    </xf>
    <xf numFmtId="0" fontId="24" fillId="3" borderId="46" xfId="0" applyFont="1" applyFill="1" applyBorder="1" applyAlignment="1" applyProtection="1">
      <alignment horizontal="left" vertical="center" wrapText="1"/>
      <protection locked="0"/>
    </xf>
    <xf numFmtId="184" fontId="9" fillId="0" borderId="25" xfId="0" applyNumberFormat="1" applyFont="1" applyFill="1" applyBorder="1" applyAlignment="1">
      <alignment horizontal="center" vertical="center"/>
    </xf>
    <xf numFmtId="186" fontId="18" fillId="3" borderId="9" xfId="0" applyNumberFormat="1" applyFont="1" applyFill="1" applyBorder="1" applyAlignment="1" applyProtection="1">
      <alignment horizontal="center" vertical="center" wrapText="1"/>
      <protection locked="0"/>
    </xf>
    <xf numFmtId="186" fontId="18" fillId="3" borderId="28" xfId="0" applyNumberFormat="1" applyFont="1" applyFill="1" applyBorder="1" applyAlignment="1" applyProtection="1">
      <alignment horizontal="center" vertical="center" wrapText="1"/>
      <protection locked="0"/>
    </xf>
    <xf numFmtId="0" fontId="22" fillId="0" borderId="3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44"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8" fillId="0" borderId="31" xfId="0" applyFont="1" applyFill="1" applyBorder="1" applyAlignment="1">
      <alignment horizontal="center" vertical="center" wrapText="1"/>
    </xf>
    <xf numFmtId="0" fontId="8" fillId="0" borderId="0" xfId="2" applyFont="1" applyFill="1" applyAlignment="1">
      <alignment horizontal="center" vertical="center"/>
    </xf>
    <xf numFmtId="0" fontId="9" fillId="0" borderId="0" xfId="0" applyFont="1" applyAlignment="1">
      <alignment horizontal="center" vertical="center"/>
    </xf>
    <xf numFmtId="0" fontId="9" fillId="0" borderId="0" xfId="0" applyFont="1" applyAlignment="1" applyProtection="1">
      <alignment horizontal="left" vertical="center" wrapText="1"/>
      <protection locked="0"/>
    </xf>
    <xf numFmtId="0" fontId="16" fillId="0" borderId="0" xfId="0" applyFont="1" applyAlignment="1" applyProtection="1">
      <alignment horizontal="center" vertical="center"/>
      <protection locked="0"/>
    </xf>
    <xf numFmtId="0" fontId="20" fillId="0" borderId="21" xfId="0" applyFont="1" applyFill="1" applyBorder="1" applyAlignment="1">
      <alignment horizontal="left" vertical="center" wrapText="1"/>
    </xf>
    <xf numFmtId="0" fontId="20" fillId="0" borderId="52" xfId="0" applyFont="1" applyFill="1" applyBorder="1" applyAlignment="1">
      <alignment horizontal="left" vertical="center" wrapText="1"/>
    </xf>
    <xf numFmtId="0" fontId="18" fillId="0" borderId="43" xfId="0" applyFont="1" applyFill="1" applyBorder="1" applyAlignment="1">
      <alignment horizontal="center" vertical="center" wrapText="1"/>
    </xf>
    <xf numFmtId="2" fontId="9" fillId="0" borderId="49" xfId="0" applyNumberFormat="1" applyFont="1" applyFill="1" applyBorder="1" applyAlignment="1">
      <alignment horizontal="center" vertical="center" wrapText="1"/>
    </xf>
    <xf numFmtId="2" fontId="9" fillId="0" borderId="21" xfId="0" applyNumberFormat="1"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44" xfId="0" applyFont="1" applyFill="1" applyBorder="1" applyAlignment="1">
      <alignment horizontal="center" vertical="center" wrapText="1"/>
    </xf>
    <xf numFmtId="9" fontId="9" fillId="0" borderId="45" xfId="1" applyFont="1" applyFill="1" applyBorder="1" applyAlignment="1">
      <alignment horizontal="center" vertical="center" wrapText="1"/>
    </xf>
    <xf numFmtId="9" fontId="9" fillId="0" borderId="21" xfId="1" applyFont="1" applyFill="1" applyBorder="1" applyAlignment="1">
      <alignment horizontal="center" vertical="center" wrapText="1"/>
    </xf>
    <xf numFmtId="9" fontId="9" fillId="0" borderId="46" xfId="1" applyFont="1" applyFill="1" applyBorder="1" applyAlignment="1">
      <alignment horizontal="center" vertical="center" wrapText="1"/>
    </xf>
    <xf numFmtId="0" fontId="18" fillId="0" borderId="44" xfId="0" applyFont="1" applyFill="1" applyBorder="1" applyAlignment="1">
      <alignment horizontal="center" vertical="center" wrapText="1"/>
    </xf>
    <xf numFmtId="40" fontId="9" fillId="0" borderId="45" xfId="6" applyNumberFormat="1" applyFont="1" applyFill="1" applyBorder="1" applyAlignment="1" applyProtection="1">
      <alignment horizontal="center" vertical="center" wrapText="1"/>
    </xf>
    <xf numFmtId="40" fontId="9" fillId="0" borderId="21" xfId="6" applyNumberFormat="1" applyFont="1" applyFill="1" applyBorder="1" applyAlignment="1" applyProtection="1">
      <alignment horizontal="center" vertical="center" wrapText="1"/>
    </xf>
    <xf numFmtId="177" fontId="18" fillId="0" borderId="40" xfId="0" applyNumberFormat="1" applyFont="1" applyFill="1" applyBorder="1" applyAlignment="1">
      <alignment horizontal="center" vertical="center" wrapText="1"/>
    </xf>
    <xf numFmtId="177" fontId="18" fillId="0" borderId="51" xfId="0" applyNumberFormat="1" applyFont="1" applyFill="1" applyBorder="1" applyAlignment="1">
      <alignment horizontal="center" vertical="center" wrapText="1"/>
    </xf>
    <xf numFmtId="177" fontId="18" fillId="0" borderId="52" xfId="0" applyNumberFormat="1" applyFont="1" applyFill="1" applyBorder="1" applyAlignment="1">
      <alignment horizontal="center" vertical="center" wrapText="1"/>
    </xf>
    <xf numFmtId="0" fontId="20" fillId="0" borderId="51" xfId="0" applyFont="1" applyFill="1" applyBorder="1" applyAlignment="1">
      <alignment horizontal="left" vertical="center" wrapText="1"/>
    </xf>
    <xf numFmtId="0" fontId="20" fillId="0" borderId="28"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11" fillId="0" borderId="21" xfId="0" applyFont="1" applyBorder="1" applyAlignment="1">
      <alignment horizontal="left" wrapText="1"/>
    </xf>
    <xf numFmtId="0" fontId="18" fillId="0" borderId="43" xfId="0" applyFont="1" applyBorder="1" applyAlignment="1" applyProtection="1">
      <alignment horizontal="left" vertical="center" indent="1"/>
    </xf>
    <xf numFmtId="0" fontId="18" fillId="0" borderId="4" xfId="0" applyFont="1" applyBorder="1" applyAlignment="1" applyProtection="1">
      <alignment horizontal="left" vertical="center" indent="1"/>
    </xf>
    <xf numFmtId="0" fontId="18" fillId="0" borderId="51" xfId="0" applyFont="1" applyBorder="1" applyAlignment="1" applyProtection="1">
      <alignment horizontal="left" vertical="center" indent="1"/>
    </xf>
    <xf numFmtId="0" fontId="18" fillId="0" borderId="9" xfId="0" applyFont="1" applyBorder="1" applyAlignment="1">
      <alignment horizontal="left" vertical="center" wrapText="1" indent="1"/>
    </xf>
    <xf numFmtId="0" fontId="18" fillId="0" borderId="22" xfId="0" applyFont="1" applyFill="1" applyBorder="1" applyAlignment="1">
      <alignment horizontal="left" vertical="center" shrinkToFit="1"/>
    </xf>
    <xf numFmtId="0" fontId="18" fillId="0" borderId="23" xfId="0" applyFont="1" applyFill="1" applyBorder="1" applyAlignment="1">
      <alignment horizontal="left" vertical="center" shrinkToFit="1"/>
    </xf>
    <xf numFmtId="0" fontId="18" fillId="0" borderId="14" xfId="0" applyFont="1" applyFill="1" applyBorder="1" applyAlignment="1">
      <alignment horizontal="left" vertical="center" shrinkToFit="1"/>
    </xf>
    <xf numFmtId="0" fontId="18" fillId="3" borderId="45" xfId="0" applyFont="1" applyFill="1" applyBorder="1" applyAlignment="1" applyProtection="1">
      <alignment horizontal="center" vertical="center" wrapText="1"/>
      <protection locked="0"/>
    </xf>
    <xf numFmtId="0" fontId="18" fillId="3" borderId="21" xfId="0" applyFont="1" applyFill="1" applyBorder="1" applyAlignment="1" applyProtection="1">
      <alignment horizontal="center" vertical="center" wrapText="1"/>
      <protection locked="0"/>
    </xf>
    <xf numFmtId="0" fontId="25" fillId="0" borderId="3"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44" xfId="0" applyFont="1" applyFill="1" applyBorder="1" applyAlignment="1">
      <alignment horizontal="left" vertical="center" wrapText="1"/>
    </xf>
    <xf numFmtId="0" fontId="25" fillId="0" borderId="45"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46" xfId="0" applyFont="1" applyFill="1" applyBorder="1" applyAlignment="1">
      <alignment horizontal="left" vertical="center" wrapText="1"/>
    </xf>
    <xf numFmtId="0" fontId="18" fillId="0" borderId="0" xfId="0" applyFont="1" applyAlignment="1" applyProtection="1">
      <alignment horizontal="center" vertical="center"/>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52" xfId="0" applyFont="1" applyBorder="1" applyAlignment="1">
      <alignment horizontal="center" vertical="center" wrapText="1"/>
    </xf>
    <xf numFmtId="0" fontId="9" fillId="0" borderId="4" xfId="0" applyFont="1" applyBorder="1" applyAlignment="1">
      <alignment horizontal="center" vertical="center"/>
    </xf>
    <xf numFmtId="0" fontId="9" fillId="0" borderId="51" xfId="0" applyFont="1" applyBorder="1" applyAlignment="1">
      <alignment horizontal="center" vertical="center"/>
    </xf>
    <xf numFmtId="0" fontId="9" fillId="0" borderId="21" xfId="0" applyFont="1" applyBorder="1" applyAlignment="1">
      <alignment horizontal="center" vertical="center"/>
    </xf>
    <xf numFmtId="0" fontId="9" fillId="0" borderId="52" xfId="0" applyFont="1" applyBorder="1" applyAlignment="1">
      <alignment horizontal="center" vertical="center"/>
    </xf>
    <xf numFmtId="0" fontId="9" fillId="0" borderId="1" xfId="0" applyFont="1" applyBorder="1" applyAlignment="1">
      <alignment horizontal="center" vertical="center"/>
    </xf>
    <xf numFmtId="0" fontId="22" fillId="0" borderId="48"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 xfId="0" applyFont="1" applyBorder="1" applyAlignment="1">
      <alignment horizontal="center" vertical="center" wrapText="1"/>
    </xf>
    <xf numFmtId="0" fontId="18" fillId="3" borderId="0" xfId="0" applyFont="1" applyFill="1" applyAlignment="1" applyProtection="1">
      <alignment horizontal="left" vertical="center" shrinkToFit="1"/>
      <protection locked="0"/>
    </xf>
    <xf numFmtId="0" fontId="16" fillId="3" borderId="0" xfId="0" applyFont="1" applyFill="1" applyAlignment="1" applyProtection="1">
      <alignment horizontal="center" vertical="center"/>
      <protection locked="0"/>
    </xf>
    <xf numFmtId="0" fontId="18" fillId="0" borderId="6" xfId="0" applyFont="1" applyFill="1" applyBorder="1" applyAlignment="1">
      <alignment horizontal="left" vertical="center" wrapText="1"/>
    </xf>
    <xf numFmtId="0" fontId="18" fillId="0" borderId="53" xfId="0" applyFont="1" applyFill="1" applyBorder="1" applyAlignment="1">
      <alignment horizontal="left" vertical="center" wrapText="1"/>
    </xf>
    <xf numFmtId="0" fontId="18" fillId="0" borderId="4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1" xfId="0" applyFont="1" applyBorder="1" applyAlignment="1">
      <alignment horizontal="center" vertical="center" wrapText="1"/>
    </xf>
    <xf numFmtId="0" fontId="9" fillId="3" borderId="0" xfId="0" applyNumberFormat="1" applyFont="1" applyFill="1" applyAlignment="1" applyProtection="1">
      <alignment horizontal="right" vertical="center"/>
      <protection locked="0"/>
    </xf>
    <xf numFmtId="185" fontId="19" fillId="0" borderId="49" xfId="0" applyNumberFormat="1" applyFont="1" applyFill="1" applyBorder="1" applyAlignment="1">
      <alignment horizontal="center" vertical="center" wrapText="1"/>
    </xf>
    <xf numFmtId="185" fontId="19" fillId="0" borderId="21" xfId="0" applyNumberFormat="1" applyFont="1" applyFill="1" applyBorder="1" applyAlignment="1">
      <alignment horizontal="center" vertical="center" wrapText="1"/>
    </xf>
    <xf numFmtId="178" fontId="20" fillId="0" borderId="37" xfId="0" applyNumberFormat="1" applyFont="1" applyFill="1" applyBorder="1" applyAlignment="1">
      <alignment horizontal="left" vertical="center" wrapText="1"/>
    </xf>
    <xf numFmtId="178" fontId="20" fillId="0" borderId="38" xfId="0" applyNumberFormat="1" applyFont="1" applyFill="1" applyBorder="1" applyAlignment="1">
      <alignment horizontal="left" vertical="center" wrapText="1"/>
    </xf>
    <xf numFmtId="178" fontId="20" fillId="0" borderId="39" xfId="0" applyNumberFormat="1" applyFont="1" applyFill="1" applyBorder="1" applyAlignment="1">
      <alignment horizontal="left" vertical="center" wrapText="1"/>
    </xf>
    <xf numFmtId="10" fontId="20" fillId="0" borderId="37" xfId="1" applyNumberFormat="1" applyFont="1" applyFill="1" applyBorder="1" applyAlignment="1">
      <alignment horizontal="left" vertical="center" wrapText="1"/>
    </xf>
    <xf numFmtId="10" fontId="20" fillId="0" borderId="38" xfId="1" applyNumberFormat="1" applyFont="1" applyFill="1" applyBorder="1" applyAlignment="1">
      <alignment horizontal="left" vertical="center" wrapText="1"/>
    </xf>
    <xf numFmtId="10" fontId="20" fillId="0" borderId="42" xfId="1" applyNumberFormat="1" applyFont="1" applyFill="1" applyBorder="1" applyAlignment="1">
      <alignment horizontal="left" vertical="center" wrapText="1"/>
    </xf>
    <xf numFmtId="0" fontId="18" fillId="0" borderId="37" xfId="0" applyFont="1" applyBorder="1" applyAlignment="1">
      <alignment horizontal="left" vertical="center" wrapText="1"/>
    </xf>
    <xf numFmtId="0" fontId="18" fillId="0" borderId="38" xfId="0" applyFont="1" applyBorder="1" applyAlignment="1">
      <alignment horizontal="left" vertical="center" wrapText="1"/>
    </xf>
    <xf numFmtId="0" fontId="18" fillId="0" borderId="39" xfId="0" applyFont="1" applyBorder="1" applyAlignment="1">
      <alignment horizontal="left"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3" borderId="20" xfId="0" applyFont="1" applyFill="1" applyBorder="1" applyAlignment="1" applyProtection="1">
      <alignment horizontal="center" vertical="center" wrapText="1"/>
      <protection locked="0"/>
    </xf>
    <xf numFmtId="0" fontId="18" fillId="3" borderId="30" xfId="0" applyFont="1" applyFill="1" applyBorder="1" applyAlignment="1" applyProtection="1">
      <alignment horizontal="center" vertical="center" wrapText="1"/>
      <protection locked="0"/>
    </xf>
    <xf numFmtId="0" fontId="9" fillId="3" borderId="18"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0" fontId="9" fillId="3" borderId="30" xfId="0" applyFont="1" applyFill="1" applyBorder="1" applyAlignment="1" applyProtection="1">
      <alignment horizontal="center" vertical="center"/>
      <protection locked="0"/>
    </xf>
    <xf numFmtId="0" fontId="23" fillId="0" borderId="58" xfId="0" applyFont="1" applyBorder="1" applyAlignment="1">
      <alignment horizontal="center" vertical="center" wrapText="1"/>
    </xf>
    <xf numFmtId="0" fontId="23" fillId="0" borderId="59"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44" xfId="0" applyFont="1" applyBorder="1" applyAlignment="1">
      <alignment horizontal="center" vertical="center" wrapText="1"/>
    </xf>
    <xf numFmtId="0" fontId="18" fillId="0" borderId="41" xfId="0" applyFont="1" applyBorder="1" applyAlignment="1">
      <alignment horizontal="left" vertical="center" wrapText="1"/>
    </xf>
    <xf numFmtId="0" fontId="18" fillId="0" borderId="3"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52" xfId="0" applyFont="1" applyBorder="1" applyAlignment="1">
      <alignment horizontal="center" vertical="center" wrapText="1"/>
    </xf>
    <xf numFmtId="0" fontId="18" fillId="3" borderId="9" xfId="0" applyFont="1" applyFill="1" applyBorder="1" applyAlignment="1" applyProtection="1">
      <alignment vertical="center"/>
      <protection locked="0"/>
    </xf>
    <xf numFmtId="0" fontId="18" fillId="3" borderId="10" xfId="0" applyFont="1" applyFill="1" applyBorder="1" applyAlignment="1" applyProtection="1">
      <alignment vertical="center"/>
      <protection locked="0"/>
    </xf>
    <xf numFmtId="0" fontId="18" fillId="0" borderId="44" xfId="0" applyFont="1" applyBorder="1" applyAlignment="1">
      <alignment horizontal="center" vertical="center" wrapText="1"/>
    </xf>
    <xf numFmtId="0" fontId="18" fillId="0" borderId="42" xfId="0" applyFont="1" applyBorder="1" applyAlignment="1">
      <alignment horizontal="left" vertical="center" wrapText="1"/>
    </xf>
    <xf numFmtId="0" fontId="18" fillId="0" borderId="8" xfId="0" applyFont="1" applyBorder="1" applyAlignment="1">
      <alignment horizontal="center" vertical="center" textRotation="255" wrapText="1"/>
    </xf>
    <xf numFmtId="0" fontId="18" fillId="0" borderId="8"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9"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29" xfId="0" applyFont="1" applyBorder="1" applyAlignment="1">
      <alignment horizontal="center" vertical="center" wrapText="1"/>
    </xf>
    <xf numFmtId="0" fontId="18" fillId="0" borderId="28" xfId="0" applyFont="1" applyBorder="1" applyAlignment="1">
      <alignment horizontal="left" vertical="center" wrapText="1" indent="1"/>
    </xf>
    <xf numFmtId="0" fontId="18" fillId="0" borderId="33" xfId="0" applyFont="1" applyBorder="1" applyAlignment="1">
      <alignment horizontal="left" vertical="center" wrapText="1" indent="1"/>
    </xf>
    <xf numFmtId="0" fontId="18" fillId="0" borderId="18" xfId="0" applyFont="1" applyBorder="1" applyAlignment="1">
      <alignment horizontal="left" vertical="center" wrapText="1" indent="1"/>
    </xf>
    <xf numFmtId="0" fontId="18" fillId="0" borderId="28" xfId="0" applyFont="1" applyBorder="1" applyAlignment="1">
      <alignment horizontal="center" vertical="center" wrapText="1"/>
    </xf>
    <xf numFmtId="0" fontId="18" fillId="0" borderId="33" xfId="0" applyFont="1" applyBorder="1" applyAlignment="1">
      <alignment horizontal="center" vertical="center" wrapText="1"/>
    </xf>
    <xf numFmtId="0" fontId="23" fillId="0" borderId="20" xfId="0" applyFont="1" applyBorder="1" applyAlignment="1">
      <alignment horizontal="center" vertical="center" wrapText="1"/>
    </xf>
    <xf numFmtId="0" fontId="20" fillId="3" borderId="33" xfId="0" applyFont="1" applyFill="1" applyBorder="1" applyAlignment="1" applyProtection="1">
      <alignment horizontal="center" vertical="center" wrapText="1"/>
      <protection locked="0"/>
    </xf>
    <xf numFmtId="0" fontId="18" fillId="0" borderId="28" xfId="0" applyFont="1" applyBorder="1" applyAlignment="1">
      <alignment horizontal="center" vertical="center"/>
    </xf>
    <xf numFmtId="0" fontId="18" fillId="0" borderId="33" xfId="0" applyFont="1" applyBorder="1" applyAlignment="1">
      <alignment horizontal="center" vertical="center"/>
    </xf>
    <xf numFmtId="0" fontId="18" fillId="0" borderId="30" xfId="0" applyFont="1" applyBorder="1" applyAlignment="1">
      <alignment horizontal="center" vertical="center"/>
    </xf>
    <xf numFmtId="0" fontId="18" fillId="0" borderId="58" xfId="0" applyFont="1" applyBorder="1" applyAlignment="1">
      <alignment horizontal="center" vertical="center"/>
    </xf>
    <xf numFmtId="0" fontId="18" fillId="0" borderId="82" xfId="0" applyFont="1" applyBorder="1" applyAlignment="1">
      <alignment horizontal="center" vertical="center" wrapText="1"/>
    </xf>
    <xf numFmtId="0" fontId="20" fillId="3" borderId="58" xfId="0" applyFont="1" applyFill="1" applyBorder="1" applyAlignment="1" applyProtection="1">
      <alignment horizontal="center" vertical="center" wrapText="1"/>
      <protection locked="0"/>
    </xf>
    <xf numFmtId="0" fontId="20" fillId="0" borderId="9" xfId="0" applyFont="1" applyBorder="1" applyAlignment="1">
      <alignment horizontal="center" vertical="center" wrapText="1"/>
    </xf>
    <xf numFmtId="0" fontId="18" fillId="3" borderId="18" xfId="0" applyFont="1" applyFill="1" applyBorder="1" applyAlignment="1" applyProtection="1">
      <alignment horizontal="center" vertical="center" wrapText="1"/>
      <protection locked="0"/>
    </xf>
    <xf numFmtId="0" fontId="18" fillId="3" borderId="28" xfId="0" applyFont="1" applyFill="1" applyBorder="1" applyAlignment="1" applyProtection="1">
      <alignment horizontal="center" vertical="center" wrapText="1"/>
      <protection locked="0"/>
    </xf>
    <xf numFmtId="0" fontId="21" fillId="0" borderId="0" xfId="0" applyFont="1" applyAlignment="1">
      <alignment horizontal="center" vertical="center" wrapText="1"/>
    </xf>
    <xf numFmtId="0" fontId="23" fillId="0" borderId="18"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6" xfId="0" applyFont="1" applyBorder="1" applyAlignment="1">
      <alignment horizontal="center" vertical="center" wrapText="1"/>
    </xf>
    <xf numFmtId="0" fontId="18" fillId="3" borderId="12" xfId="0" applyFont="1" applyFill="1" applyBorder="1" applyAlignment="1" applyProtection="1">
      <alignment horizontal="center" vertical="center" wrapText="1"/>
      <protection locked="0"/>
    </xf>
    <xf numFmtId="0" fontId="18" fillId="3" borderId="13" xfId="0" applyFont="1" applyFill="1" applyBorder="1" applyAlignment="1" applyProtection="1">
      <alignment horizontal="center" vertical="center" wrapText="1"/>
      <protection locked="0"/>
    </xf>
    <xf numFmtId="0" fontId="19" fillId="0" borderId="21" xfId="0" applyFont="1" applyFill="1" applyBorder="1" applyAlignment="1">
      <alignment horizontal="center" vertical="center"/>
    </xf>
    <xf numFmtId="197" fontId="19" fillId="3" borderId="21" xfId="0" applyNumberFormat="1" applyFont="1" applyFill="1" applyBorder="1" applyAlignment="1" applyProtection="1">
      <alignment horizontal="left" vertical="center"/>
      <protection locked="0"/>
    </xf>
    <xf numFmtId="197" fontId="19" fillId="3" borderId="21" xfId="0" applyNumberFormat="1" applyFont="1" applyFill="1" applyBorder="1" applyAlignment="1" applyProtection="1">
      <alignment horizontal="right" vertical="center"/>
      <protection locked="0"/>
    </xf>
    <xf numFmtId="0" fontId="19" fillId="3" borderId="21" xfId="0" applyNumberFormat="1" applyFont="1" applyFill="1" applyBorder="1" applyAlignment="1" applyProtection="1">
      <alignment horizontal="right" vertical="center"/>
      <protection locked="0"/>
    </xf>
    <xf numFmtId="49" fontId="19" fillId="3" borderId="21" xfId="0" applyNumberFormat="1" applyFont="1" applyFill="1" applyBorder="1" applyAlignment="1" applyProtection="1">
      <alignment horizontal="right" vertical="center"/>
      <protection locked="0"/>
    </xf>
    <xf numFmtId="184" fontId="18" fillId="3" borderId="9" xfId="0" applyNumberFormat="1" applyFont="1" applyFill="1" applyBorder="1" applyAlignment="1" applyProtection="1">
      <alignment horizontal="center" vertical="center"/>
      <protection locked="0"/>
    </xf>
    <xf numFmtId="184" fontId="18" fillId="3" borderId="28" xfId="0" applyNumberFormat="1" applyFont="1" applyFill="1" applyBorder="1" applyAlignment="1" applyProtection="1">
      <alignment horizontal="center" vertical="center"/>
      <protection locked="0"/>
    </xf>
    <xf numFmtId="0" fontId="8" fillId="0" borderId="0" xfId="2" applyFont="1" applyFill="1" applyAlignment="1">
      <alignment horizontal="right" vertical="center"/>
    </xf>
    <xf numFmtId="0" fontId="9" fillId="0" borderId="0" xfId="0" applyFont="1" applyAlignment="1">
      <alignment vertical="center"/>
    </xf>
    <xf numFmtId="0" fontId="16" fillId="0" borderId="0" xfId="0" applyFont="1" applyAlignment="1">
      <alignment horizontal="center" vertical="center"/>
    </xf>
    <xf numFmtId="0" fontId="18" fillId="3" borderId="0" xfId="0" applyFont="1" applyFill="1" applyAlignment="1" applyProtection="1">
      <alignment vertical="center" wrapText="1"/>
      <protection locked="0"/>
    </xf>
    <xf numFmtId="0" fontId="9" fillId="0" borderId="0" xfId="0" applyFont="1" applyAlignment="1">
      <alignment vertical="center" wrapText="1"/>
    </xf>
    <xf numFmtId="0" fontId="16" fillId="0" borderId="0" xfId="0" applyFont="1" applyAlignment="1" applyProtection="1">
      <alignment horizontal="center" vertical="center"/>
    </xf>
    <xf numFmtId="0" fontId="21" fillId="0" borderId="0" xfId="0" applyFont="1" applyAlignment="1" applyProtection="1">
      <alignment horizontal="right" vertical="center" wrapText="1"/>
    </xf>
    <xf numFmtId="0" fontId="18" fillId="0" borderId="0" xfId="0" applyFont="1" applyAlignment="1" applyProtection="1">
      <alignment horizontal="center" vertical="center" wrapText="1"/>
    </xf>
    <xf numFmtId="0" fontId="18" fillId="0" borderId="0" xfId="0" applyFont="1" applyAlignment="1">
      <alignment horizontal="center" vertical="center"/>
    </xf>
    <xf numFmtId="0" fontId="9" fillId="0" borderId="0" xfId="0" applyFont="1" applyAlignment="1">
      <alignment horizontal="left" vertical="center" wrapText="1"/>
    </xf>
    <xf numFmtId="0" fontId="14" fillId="3" borderId="22" xfId="2" applyFont="1" applyFill="1" applyBorder="1" applyAlignment="1" applyProtection="1">
      <alignment horizontal="center" vertical="center"/>
      <protection locked="0"/>
    </xf>
    <xf numFmtId="0" fontId="14" fillId="3" borderId="31" xfId="2" applyFont="1" applyFill="1" applyBorder="1" applyAlignment="1" applyProtection="1">
      <alignment horizontal="center" vertical="center"/>
      <protection locked="0"/>
    </xf>
    <xf numFmtId="0" fontId="15" fillId="0" borderId="56" xfId="2" applyFont="1" applyFill="1" applyBorder="1" applyAlignment="1">
      <alignment horizontal="center" vertical="center"/>
    </xf>
    <xf numFmtId="0" fontId="15" fillId="0" borderId="2" xfId="2" applyFont="1" applyFill="1" applyBorder="1" applyAlignment="1">
      <alignment horizontal="center" vertical="center"/>
    </xf>
    <xf numFmtId="0" fontId="14" fillId="0" borderId="56" xfId="2" applyFont="1" applyFill="1" applyBorder="1" applyAlignment="1">
      <alignment horizontal="center" vertical="center"/>
    </xf>
    <xf numFmtId="0" fontId="14" fillId="0" borderId="2" xfId="2" applyFont="1" applyFill="1" applyBorder="1" applyAlignment="1">
      <alignment horizontal="center" vertical="center"/>
    </xf>
    <xf numFmtId="0" fontId="14" fillId="3" borderId="24" xfId="2" applyFont="1" applyFill="1" applyBorder="1" applyAlignment="1" applyProtection="1">
      <alignment horizontal="center" vertical="center"/>
      <protection locked="0"/>
    </xf>
    <xf numFmtId="0" fontId="14" fillId="3" borderId="32" xfId="2" applyFont="1" applyFill="1" applyBorder="1" applyAlignment="1" applyProtection="1">
      <alignment horizontal="center" vertical="center"/>
      <protection locked="0"/>
    </xf>
    <xf numFmtId="0" fontId="14" fillId="3" borderId="30" xfId="2" applyFont="1" applyFill="1" applyBorder="1" applyAlignment="1" applyProtection="1">
      <alignment horizontal="center" vertical="center"/>
      <protection locked="0"/>
    </xf>
    <xf numFmtId="0" fontId="14" fillId="3" borderId="59" xfId="2" applyFont="1" applyFill="1" applyBorder="1" applyAlignment="1" applyProtection="1">
      <alignment horizontal="center" vertical="center"/>
      <protection locked="0"/>
    </xf>
    <xf numFmtId="0" fontId="14" fillId="3" borderId="37" xfId="2" applyFont="1" applyFill="1" applyBorder="1" applyAlignment="1" applyProtection="1">
      <alignment horizontal="center" vertical="center"/>
      <protection locked="0"/>
    </xf>
    <xf numFmtId="0" fontId="14" fillId="3" borderId="42" xfId="2" applyFont="1" applyFill="1" applyBorder="1" applyAlignment="1" applyProtection="1">
      <alignment horizontal="center" vertical="center"/>
      <protection locked="0"/>
    </xf>
    <xf numFmtId="0" fontId="14" fillId="0" borderId="35" xfId="2" applyFont="1" applyFill="1" applyBorder="1" applyAlignment="1" applyProtection="1">
      <alignment horizontal="left" vertical="center"/>
    </xf>
    <xf numFmtId="0" fontId="14" fillId="0" borderId="36" xfId="2" applyFont="1" applyFill="1" applyBorder="1" applyAlignment="1" applyProtection="1">
      <alignment horizontal="left" vertical="center"/>
    </xf>
    <xf numFmtId="0" fontId="7" fillId="3" borderId="30" xfId="2" applyFont="1" applyFill="1" applyBorder="1" applyAlignment="1" applyProtection="1">
      <alignment horizontal="center" vertical="center"/>
      <protection locked="0"/>
    </xf>
    <xf numFmtId="0" fontId="7" fillId="3" borderId="59" xfId="2" applyFont="1" applyFill="1" applyBorder="1" applyAlignment="1" applyProtection="1">
      <alignment horizontal="center" vertical="center"/>
      <protection locked="0"/>
    </xf>
    <xf numFmtId="0" fontId="7" fillId="3" borderId="28" xfId="2" applyFont="1" applyFill="1" applyBorder="1" applyAlignment="1" applyProtection="1">
      <alignment horizontal="center" vertical="center"/>
      <protection locked="0"/>
    </xf>
    <xf numFmtId="0" fontId="7" fillId="3" borderId="29" xfId="2" applyFont="1" applyFill="1" applyBorder="1" applyAlignment="1" applyProtection="1">
      <alignment horizontal="center" vertical="center"/>
      <protection locked="0"/>
    </xf>
    <xf numFmtId="0" fontId="7" fillId="3" borderId="37" xfId="2" applyFont="1" applyFill="1" applyBorder="1" applyAlignment="1" applyProtection="1">
      <alignment horizontal="center" vertical="center"/>
      <protection locked="0"/>
    </xf>
    <xf numFmtId="0" fontId="7" fillId="3" borderId="42" xfId="2" applyFont="1" applyFill="1" applyBorder="1" applyAlignment="1" applyProtection="1">
      <alignment horizontal="center" vertical="center"/>
      <protection locked="0"/>
    </xf>
    <xf numFmtId="0" fontId="7" fillId="0" borderId="56" xfId="2" applyFont="1" applyFill="1" applyBorder="1" applyAlignment="1" applyProtection="1">
      <alignment horizontal="center" vertical="center"/>
    </xf>
    <xf numFmtId="0" fontId="7" fillId="0" borderId="2" xfId="2" applyFont="1" applyFill="1" applyBorder="1" applyAlignment="1" applyProtection="1">
      <alignment horizontal="center" vertical="center"/>
    </xf>
    <xf numFmtId="0" fontId="7" fillId="0" borderId="55" xfId="2" applyFont="1" applyFill="1" applyBorder="1" applyAlignment="1" applyProtection="1">
      <alignment horizontal="center" vertical="center"/>
    </xf>
    <xf numFmtId="0" fontId="13" fillId="0" borderId="57" xfId="2" applyFont="1" applyFill="1" applyBorder="1" applyAlignment="1">
      <alignment horizontal="center" vertical="center" textRotation="255"/>
    </xf>
    <xf numFmtId="0" fontId="13" fillId="0" borderId="60" xfId="2" applyFont="1" applyFill="1" applyBorder="1" applyAlignment="1">
      <alignment horizontal="center" vertical="center" textRotation="255"/>
    </xf>
    <xf numFmtId="0" fontId="13" fillId="0" borderId="61" xfId="2" applyFont="1" applyFill="1" applyBorder="1" applyAlignment="1">
      <alignment horizontal="center" vertical="center" textRotation="255"/>
    </xf>
    <xf numFmtId="0" fontId="12" fillId="0" borderId="57" xfId="2" applyFont="1" applyFill="1" applyBorder="1" applyAlignment="1">
      <alignment horizontal="center" vertical="center" textRotation="255"/>
    </xf>
    <xf numFmtId="0" fontId="12" fillId="0" borderId="60" xfId="2" applyFont="1" applyFill="1" applyBorder="1" applyAlignment="1">
      <alignment horizontal="center" vertical="center" textRotation="255"/>
    </xf>
    <xf numFmtId="0" fontId="12" fillId="0" borderId="61" xfId="2" applyFont="1" applyFill="1" applyBorder="1" applyAlignment="1">
      <alignment horizontal="center" vertical="center" textRotation="255"/>
    </xf>
    <xf numFmtId="0" fontId="12" fillId="0" borderId="16" xfId="2" applyFont="1" applyFill="1" applyBorder="1" applyAlignment="1">
      <alignment horizontal="center" vertical="center" textRotation="255"/>
    </xf>
    <xf numFmtId="0" fontId="12" fillId="0" borderId="17" xfId="2" applyFont="1" applyFill="1" applyBorder="1" applyAlignment="1">
      <alignment horizontal="center" vertical="center" textRotation="255"/>
    </xf>
    <xf numFmtId="0" fontId="12" fillId="0" borderId="1" xfId="2" applyFont="1" applyFill="1" applyBorder="1" applyAlignment="1" applyProtection="1">
      <alignment horizontal="center" vertical="center" textRotation="255"/>
    </xf>
    <xf numFmtId="0" fontId="12" fillId="0" borderId="54" xfId="2" applyFont="1" applyFill="1" applyBorder="1" applyAlignment="1" applyProtection="1">
      <alignment horizontal="center" vertical="center" textRotation="255"/>
    </xf>
    <xf numFmtId="0" fontId="12" fillId="0" borderId="3" xfId="2" applyFont="1" applyFill="1" applyBorder="1" applyAlignment="1">
      <alignment horizontal="center" vertical="center"/>
    </xf>
    <xf numFmtId="0" fontId="12" fillId="0" borderId="51" xfId="2" applyFont="1" applyFill="1" applyBorder="1" applyAlignment="1">
      <alignment horizontal="center" vertical="center"/>
    </xf>
    <xf numFmtId="0" fontId="12" fillId="0" borderId="45" xfId="2" applyFont="1" applyFill="1" applyBorder="1" applyAlignment="1">
      <alignment horizontal="center" vertical="center"/>
    </xf>
    <xf numFmtId="0" fontId="12" fillId="0" borderId="52" xfId="2" applyFont="1" applyFill="1" applyBorder="1" applyAlignment="1">
      <alignment horizontal="center" vertical="center"/>
    </xf>
    <xf numFmtId="0" fontId="14" fillId="0" borderId="43" xfId="2" applyFont="1" applyFill="1" applyBorder="1" applyAlignment="1" applyProtection="1">
      <alignment horizontal="center" vertical="center"/>
    </xf>
    <xf numFmtId="0" fontId="14" fillId="0" borderId="51" xfId="2" applyFont="1" applyFill="1" applyBorder="1" applyAlignment="1" applyProtection="1">
      <alignment horizontal="center" vertical="center"/>
    </xf>
    <xf numFmtId="0" fontId="13" fillId="0" borderId="3" xfId="2" applyFont="1" applyFill="1" applyBorder="1" applyAlignment="1">
      <alignment horizontal="center" vertical="center" textRotation="255"/>
    </xf>
    <xf numFmtId="0" fontId="13" fillId="0" borderId="51" xfId="2" applyFont="1" applyFill="1" applyBorder="1" applyAlignment="1">
      <alignment horizontal="center" vertical="center" textRotation="255"/>
    </xf>
    <xf numFmtId="0" fontId="13" fillId="0" borderId="34" xfId="2" applyFont="1" applyFill="1" applyBorder="1" applyAlignment="1">
      <alignment horizontal="center" vertical="center" textRotation="255"/>
    </xf>
    <xf numFmtId="0" fontId="13" fillId="0" borderId="36" xfId="2" applyFont="1" applyFill="1" applyBorder="1" applyAlignment="1">
      <alignment horizontal="center" vertical="center" textRotation="255"/>
    </xf>
    <xf numFmtId="0" fontId="13" fillId="0" borderId="45" xfId="2" applyFont="1" applyFill="1" applyBorder="1" applyAlignment="1">
      <alignment horizontal="center" vertical="center" textRotation="255"/>
    </xf>
    <xf numFmtId="0" fontId="13" fillId="0" borderId="52" xfId="2" applyFont="1" applyFill="1" applyBorder="1" applyAlignment="1">
      <alignment horizontal="center" vertical="center" textRotation="255"/>
    </xf>
    <xf numFmtId="0" fontId="15" fillId="0" borderId="55" xfId="2" applyFont="1" applyFill="1" applyBorder="1" applyAlignment="1">
      <alignment horizontal="center" vertical="center"/>
    </xf>
    <xf numFmtId="0" fontId="12" fillId="0" borderId="45" xfId="2" applyFont="1" applyFill="1" applyBorder="1" applyAlignment="1" applyProtection="1">
      <alignment horizontal="center" vertical="center"/>
    </xf>
    <xf numFmtId="0" fontId="12" fillId="0" borderId="21" xfId="2" applyFont="1" applyFill="1" applyBorder="1" applyAlignment="1" applyProtection="1">
      <alignment horizontal="center" vertical="center"/>
    </xf>
    <xf numFmtId="0" fontId="14" fillId="0" borderId="62" xfId="2" applyFont="1" applyFill="1" applyBorder="1" applyAlignment="1">
      <alignment horizontal="center" vertical="center" textRotation="255"/>
    </xf>
    <xf numFmtId="0" fontId="14" fillId="0" borderId="63" xfId="2" applyFont="1" applyFill="1" applyBorder="1" applyAlignment="1">
      <alignment horizontal="center" vertical="center" textRotation="255"/>
    </xf>
    <xf numFmtId="0" fontId="10" fillId="0" borderId="0" xfId="2" applyFont="1" applyFill="1" applyAlignment="1">
      <alignment horizontal="center" vertical="center"/>
    </xf>
    <xf numFmtId="0" fontId="12" fillId="0" borderId="1" xfId="2" applyFont="1" applyFill="1" applyBorder="1" applyAlignment="1">
      <alignment horizontal="center" vertical="center"/>
    </xf>
    <xf numFmtId="0" fontId="12" fillId="0" borderId="81" xfId="2" applyFont="1" applyFill="1" applyBorder="1" applyAlignment="1">
      <alignment horizontal="center" vertical="center"/>
    </xf>
    <xf numFmtId="0" fontId="7" fillId="0" borderId="0" xfId="2" applyFont="1" applyFill="1" applyAlignment="1">
      <alignment horizontal="center" vertical="center"/>
    </xf>
    <xf numFmtId="0" fontId="12" fillId="0" borderId="56" xfId="2" applyFont="1" applyFill="1" applyBorder="1" applyAlignment="1">
      <alignment horizontal="center" vertical="center"/>
    </xf>
    <xf numFmtId="0" fontId="12" fillId="0" borderId="2" xfId="2" applyFont="1" applyFill="1" applyBorder="1" applyAlignment="1">
      <alignment horizontal="center" vertical="center"/>
    </xf>
    <xf numFmtId="0" fontId="12" fillId="0" borderId="16" xfId="2" applyFont="1" applyFill="1" applyBorder="1" applyAlignment="1">
      <alignment horizontal="center" vertical="center" textRotation="255" wrapText="1"/>
    </xf>
    <xf numFmtId="0" fontId="12" fillId="0" borderId="17" xfId="2" applyFont="1" applyFill="1" applyBorder="1" applyAlignment="1">
      <alignment horizontal="center" vertical="center" textRotation="255" wrapText="1"/>
    </xf>
    <xf numFmtId="0" fontId="12" fillId="0" borderId="57" xfId="2" applyFont="1" applyFill="1" applyBorder="1" applyAlignment="1">
      <alignment horizontal="center" vertical="center" textRotation="255" wrapText="1"/>
    </xf>
    <xf numFmtId="0" fontId="12" fillId="0" borderId="61" xfId="2" applyFont="1" applyFill="1" applyBorder="1" applyAlignment="1">
      <alignment horizontal="center" vertical="center" textRotation="255" wrapText="1"/>
    </xf>
    <xf numFmtId="0" fontId="7" fillId="0" borderId="54" xfId="2" applyFont="1" applyFill="1" applyBorder="1" applyAlignment="1">
      <alignment horizontal="center" vertical="center"/>
    </xf>
    <xf numFmtId="0" fontId="7" fillId="0" borderId="48" xfId="2" applyFont="1" applyFill="1" applyBorder="1" applyAlignment="1">
      <alignment horizontal="center" vertical="center"/>
    </xf>
    <xf numFmtId="0" fontId="27" fillId="0" borderId="21" xfId="0" applyFont="1" applyFill="1" applyBorder="1" applyAlignment="1" applyProtection="1">
      <alignment horizontal="center" vertical="center"/>
    </xf>
  </cellXfs>
  <cellStyles count="7">
    <cellStyle name="パーセント" xfId="1" builtinId="5"/>
    <cellStyle name="パーセント 2" xfId="5" xr:uid="{00000000-0005-0000-0000-000001000000}"/>
    <cellStyle name="桁区切り" xfId="6" builtinId="6"/>
    <cellStyle name="桁区切り 2" xfId="3" xr:uid="{00000000-0005-0000-0000-000003000000}"/>
    <cellStyle name="標準" xfId="0" builtinId="0"/>
    <cellStyle name="標準 2" xfId="2" xr:uid="{00000000-0005-0000-0000-000005000000}"/>
    <cellStyle name="標準 3"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R37"/>
  <sheetViews>
    <sheetView tabSelected="1" view="pageBreakPreview" zoomScale="110" zoomScaleNormal="100" zoomScaleSheetLayoutView="110" workbookViewId="0">
      <selection activeCell="B4" sqref="B4"/>
    </sheetView>
  </sheetViews>
  <sheetFormatPr defaultRowHeight="16.5"/>
  <cols>
    <col min="1" max="1" width="21.75" style="207" customWidth="1"/>
    <col min="2" max="2" width="50.375" style="207" customWidth="1"/>
    <col min="3" max="3" width="4.75" style="186" customWidth="1"/>
    <col min="4" max="256" width="9" style="186"/>
    <col min="257" max="257" width="25.25" style="186" customWidth="1"/>
    <col min="258" max="258" width="56.125" style="186" customWidth="1"/>
    <col min="259" max="259" width="4.75" style="186" customWidth="1"/>
    <col min="260" max="512" width="9" style="186"/>
    <col min="513" max="513" width="25.25" style="186" customWidth="1"/>
    <col min="514" max="514" width="56.125" style="186" customWidth="1"/>
    <col min="515" max="515" width="4.75" style="186" customWidth="1"/>
    <col min="516" max="768" width="9" style="186"/>
    <col min="769" max="769" width="25.25" style="186" customWidth="1"/>
    <col min="770" max="770" width="56.125" style="186" customWidth="1"/>
    <col min="771" max="771" width="4.75" style="186" customWidth="1"/>
    <col min="772" max="1024" width="9" style="186"/>
    <col min="1025" max="1025" width="25.25" style="186" customWidth="1"/>
    <col min="1026" max="1026" width="56.125" style="186" customWidth="1"/>
    <col min="1027" max="1027" width="4.75" style="186" customWidth="1"/>
    <col min="1028" max="1280" width="9" style="186"/>
    <col min="1281" max="1281" width="25.25" style="186" customWidth="1"/>
    <col min="1282" max="1282" width="56.125" style="186" customWidth="1"/>
    <col min="1283" max="1283" width="4.75" style="186" customWidth="1"/>
    <col min="1284" max="1536" width="9" style="186"/>
    <col min="1537" max="1537" width="25.25" style="186" customWidth="1"/>
    <col min="1538" max="1538" width="56.125" style="186" customWidth="1"/>
    <col min="1539" max="1539" width="4.75" style="186" customWidth="1"/>
    <col min="1540" max="1792" width="9" style="186"/>
    <col min="1793" max="1793" width="25.25" style="186" customWidth="1"/>
    <col min="1794" max="1794" width="56.125" style="186" customWidth="1"/>
    <col min="1795" max="1795" width="4.75" style="186" customWidth="1"/>
    <col min="1796" max="2048" width="9" style="186"/>
    <col min="2049" max="2049" width="25.25" style="186" customWidth="1"/>
    <col min="2050" max="2050" width="56.125" style="186" customWidth="1"/>
    <col min="2051" max="2051" width="4.75" style="186" customWidth="1"/>
    <col min="2052" max="2304" width="9" style="186"/>
    <col min="2305" max="2305" width="25.25" style="186" customWidth="1"/>
    <col min="2306" max="2306" width="56.125" style="186" customWidth="1"/>
    <col min="2307" max="2307" width="4.75" style="186" customWidth="1"/>
    <col min="2308" max="2560" width="9" style="186"/>
    <col min="2561" max="2561" width="25.25" style="186" customWidth="1"/>
    <col min="2562" max="2562" width="56.125" style="186" customWidth="1"/>
    <col min="2563" max="2563" width="4.75" style="186" customWidth="1"/>
    <col min="2564" max="2816" width="9" style="186"/>
    <col min="2817" max="2817" width="25.25" style="186" customWidth="1"/>
    <col min="2818" max="2818" width="56.125" style="186" customWidth="1"/>
    <col min="2819" max="2819" width="4.75" style="186" customWidth="1"/>
    <col min="2820" max="3072" width="9" style="186"/>
    <col min="3073" max="3073" width="25.25" style="186" customWidth="1"/>
    <col min="3074" max="3074" width="56.125" style="186" customWidth="1"/>
    <col min="3075" max="3075" width="4.75" style="186" customWidth="1"/>
    <col min="3076" max="3328" width="9" style="186"/>
    <col min="3329" max="3329" width="25.25" style="186" customWidth="1"/>
    <col min="3330" max="3330" width="56.125" style="186" customWidth="1"/>
    <col min="3331" max="3331" width="4.75" style="186" customWidth="1"/>
    <col min="3332" max="3584" width="9" style="186"/>
    <col min="3585" max="3585" width="25.25" style="186" customWidth="1"/>
    <col min="3586" max="3586" width="56.125" style="186" customWidth="1"/>
    <col min="3587" max="3587" width="4.75" style="186" customWidth="1"/>
    <col min="3588" max="3840" width="9" style="186"/>
    <col min="3841" max="3841" width="25.25" style="186" customWidth="1"/>
    <col min="3842" max="3842" width="56.125" style="186" customWidth="1"/>
    <col min="3843" max="3843" width="4.75" style="186" customWidth="1"/>
    <col min="3844" max="4096" width="9" style="186"/>
    <col min="4097" max="4097" width="25.25" style="186" customWidth="1"/>
    <col min="4098" max="4098" width="56.125" style="186" customWidth="1"/>
    <col min="4099" max="4099" width="4.75" style="186" customWidth="1"/>
    <col min="4100" max="4352" width="9" style="186"/>
    <col min="4353" max="4353" width="25.25" style="186" customWidth="1"/>
    <col min="4354" max="4354" width="56.125" style="186" customWidth="1"/>
    <col min="4355" max="4355" width="4.75" style="186" customWidth="1"/>
    <col min="4356" max="4608" width="9" style="186"/>
    <col min="4609" max="4609" width="25.25" style="186" customWidth="1"/>
    <col min="4610" max="4610" width="56.125" style="186" customWidth="1"/>
    <col min="4611" max="4611" width="4.75" style="186" customWidth="1"/>
    <col min="4612" max="4864" width="9" style="186"/>
    <col min="4865" max="4865" width="25.25" style="186" customWidth="1"/>
    <col min="4866" max="4866" width="56.125" style="186" customWidth="1"/>
    <col min="4867" max="4867" width="4.75" style="186" customWidth="1"/>
    <col min="4868" max="5120" width="9" style="186"/>
    <col min="5121" max="5121" width="25.25" style="186" customWidth="1"/>
    <col min="5122" max="5122" width="56.125" style="186" customWidth="1"/>
    <col min="5123" max="5123" width="4.75" style="186" customWidth="1"/>
    <col min="5124" max="5376" width="9" style="186"/>
    <col min="5377" max="5377" width="25.25" style="186" customWidth="1"/>
    <col min="5378" max="5378" width="56.125" style="186" customWidth="1"/>
    <col min="5379" max="5379" width="4.75" style="186" customWidth="1"/>
    <col min="5380" max="5632" width="9" style="186"/>
    <col min="5633" max="5633" width="25.25" style="186" customWidth="1"/>
    <col min="5634" max="5634" width="56.125" style="186" customWidth="1"/>
    <col min="5635" max="5635" width="4.75" style="186" customWidth="1"/>
    <col min="5636" max="5888" width="9" style="186"/>
    <col min="5889" max="5889" width="25.25" style="186" customWidth="1"/>
    <col min="5890" max="5890" width="56.125" style="186" customWidth="1"/>
    <col min="5891" max="5891" width="4.75" style="186" customWidth="1"/>
    <col min="5892" max="6144" width="9" style="186"/>
    <col min="6145" max="6145" width="25.25" style="186" customWidth="1"/>
    <col min="6146" max="6146" width="56.125" style="186" customWidth="1"/>
    <col min="6147" max="6147" width="4.75" style="186" customWidth="1"/>
    <col min="6148" max="6400" width="9" style="186"/>
    <col min="6401" max="6401" width="25.25" style="186" customWidth="1"/>
    <col min="6402" max="6402" width="56.125" style="186" customWidth="1"/>
    <col min="6403" max="6403" width="4.75" style="186" customWidth="1"/>
    <col min="6404" max="6656" width="9" style="186"/>
    <col min="6657" max="6657" width="25.25" style="186" customWidth="1"/>
    <col min="6658" max="6658" width="56.125" style="186" customWidth="1"/>
    <col min="6659" max="6659" width="4.75" style="186" customWidth="1"/>
    <col min="6660" max="6912" width="9" style="186"/>
    <col min="6913" max="6913" width="25.25" style="186" customWidth="1"/>
    <col min="6914" max="6914" width="56.125" style="186" customWidth="1"/>
    <col min="6915" max="6915" width="4.75" style="186" customWidth="1"/>
    <col min="6916" max="7168" width="9" style="186"/>
    <col min="7169" max="7169" width="25.25" style="186" customWidth="1"/>
    <col min="7170" max="7170" width="56.125" style="186" customWidth="1"/>
    <col min="7171" max="7171" width="4.75" style="186" customWidth="1"/>
    <col min="7172" max="7424" width="9" style="186"/>
    <col min="7425" max="7425" width="25.25" style="186" customWidth="1"/>
    <col min="7426" max="7426" width="56.125" style="186" customWidth="1"/>
    <col min="7427" max="7427" width="4.75" style="186" customWidth="1"/>
    <col min="7428" max="7680" width="9" style="186"/>
    <col min="7681" max="7681" width="25.25" style="186" customWidth="1"/>
    <col min="7682" max="7682" width="56.125" style="186" customWidth="1"/>
    <col min="7683" max="7683" width="4.75" style="186" customWidth="1"/>
    <col min="7684" max="7936" width="9" style="186"/>
    <col min="7937" max="7937" width="25.25" style="186" customWidth="1"/>
    <col min="7938" max="7938" width="56.125" style="186" customWidth="1"/>
    <col min="7939" max="7939" width="4.75" style="186" customWidth="1"/>
    <col min="7940" max="8192" width="9" style="186"/>
    <col min="8193" max="8193" width="25.25" style="186" customWidth="1"/>
    <col min="8194" max="8194" width="56.125" style="186" customWidth="1"/>
    <col min="8195" max="8195" width="4.75" style="186" customWidth="1"/>
    <col min="8196" max="8448" width="9" style="186"/>
    <col min="8449" max="8449" width="25.25" style="186" customWidth="1"/>
    <col min="8450" max="8450" width="56.125" style="186" customWidth="1"/>
    <col min="8451" max="8451" width="4.75" style="186" customWidth="1"/>
    <col min="8452" max="8704" width="9" style="186"/>
    <col min="8705" max="8705" width="25.25" style="186" customWidth="1"/>
    <col min="8706" max="8706" width="56.125" style="186" customWidth="1"/>
    <col min="8707" max="8707" width="4.75" style="186" customWidth="1"/>
    <col min="8708" max="8960" width="9" style="186"/>
    <col min="8961" max="8961" width="25.25" style="186" customWidth="1"/>
    <col min="8962" max="8962" width="56.125" style="186" customWidth="1"/>
    <col min="8963" max="8963" width="4.75" style="186" customWidth="1"/>
    <col min="8964" max="9216" width="9" style="186"/>
    <col min="9217" max="9217" width="25.25" style="186" customWidth="1"/>
    <col min="9218" max="9218" width="56.125" style="186" customWidth="1"/>
    <col min="9219" max="9219" width="4.75" style="186" customWidth="1"/>
    <col min="9220" max="9472" width="9" style="186"/>
    <col min="9473" max="9473" width="25.25" style="186" customWidth="1"/>
    <col min="9474" max="9474" width="56.125" style="186" customWidth="1"/>
    <col min="9475" max="9475" width="4.75" style="186" customWidth="1"/>
    <col min="9476" max="9728" width="9" style="186"/>
    <col min="9729" max="9729" width="25.25" style="186" customWidth="1"/>
    <col min="9730" max="9730" width="56.125" style="186" customWidth="1"/>
    <col min="9731" max="9731" width="4.75" style="186" customWidth="1"/>
    <col min="9732" max="9984" width="9" style="186"/>
    <col min="9985" max="9985" width="25.25" style="186" customWidth="1"/>
    <col min="9986" max="9986" width="56.125" style="186" customWidth="1"/>
    <col min="9987" max="9987" width="4.75" style="186" customWidth="1"/>
    <col min="9988" max="10240" width="9" style="186"/>
    <col min="10241" max="10241" width="25.25" style="186" customWidth="1"/>
    <col min="10242" max="10242" width="56.125" style="186" customWidth="1"/>
    <col min="10243" max="10243" width="4.75" style="186" customWidth="1"/>
    <col min="10244" max="10496" width="9" style="186"/>
    <col min="10497" max="10497" width="25.25" style="186" customWidth="1"/>
    <col min="10498" max="10498" width="56.125" style="186" customWidth="1"/>
    <col min="10499" max="10499" width="4.75" style="186" customWidth="1"/>
    <col min="10500" max="10752" width="9" style="186"/>
    <col min="10753" max="10753" width="25.25" style="186" customWidth="1"/>
    <col min="10754" max="10754" width="56.125" style="186" customWidth="1"/>
    <col min="10755" max="10755" width="4.75" style="186" customWidth="1"/>
    <col min="10756" max="11008" width="9" style="186"/>
    <col min="11009" max="11009" width="25.25" style="186" customWidth="1"/>
    <col min="11010" max="11010" width="56.125" style="186" customWidth="1"/>
    <col min="11011" max="11011" width="4.75" style="186" customWidth="1"/>
    <col min="11012" max="11264" width="9" style="186"/>
    <col min="11265" max="11265" width="25.25" style="186" customWidth="1"/>
    <col min="11266" max="11266" width="56.125" style="186" customWidth="1"/>
    <col min="11267" max="11267" width="4.75" style="186" customWidth="1"/>
    <col min="11268" max="11520" width="9" style="186"/>
    <col min="11521" max="11521" width="25.25" style="186" customWidth="1"/>
    <col min="11522" max="11522" width="56.125" style="186" customWidth="1"/>
    <col min="11523" max="11523" width="4.75" style="186" customWidth="1"/>
    <col min="11524" max="11776" width="9" style="186"/>
    <col min="11777" max="11777" width="25.25" style="186" customWidth="1"/>
    <col min="11778" max="11778" width="56.125" style="186" customWidth="1"/>
    <col min="11779" max="11779" width="4.75" style="186" customWidth="1"/>
    <col min="11780" max="12032" width="9" style="186"/>
    <col min="12033" max="12033" width="25.25" style="186" customWidth="1"/>
    <col min="12034" max="12034" width="56.125" style="186" customWidth="1"/>
    <col min="12035" max="12035" width="4.75" style="186" customWidth="1"/>
    <col min="12036" max="12288" width="9" style="186"/>
    <col min="12289" max="12289" width="25.25" style="186" customWidth="1"/>
    <col min="12290" max="12290" width="56.125" style="186" customWidth="1"/>
    <col min="12291" max="12291" width="4.75" style="186" customWidth="1"/>
    <col min="12292" max="12544" width="9" style="186"/>
    <col min="12545" max="12545" width="25.25" style="186" customWidth="1"/>
    <col min="12546" max="12546" width="56.125" style="186" customWidth="1"/>
    <col min="12547" max="12547" width="4.75" style="186" customWidth="1"/>
    <col min="12548" max="12800" width="9" style="186"/>
    <col min="12801" max="12801" width="25.25" style="186" customWidth="1"/>
    <col min="12802" max="12802" width="56.125" style="186" customWidth="1"/>
    <col min="12803" max="12803" width="4.75" style="186" customWidth="1"/>
    <col min="12804" max="13056" width="9" style="186"/>
    <col min="13057" max="13057" width="25.25" style="186" customWidth="1"/>
    <col min="13058" max="13058" width="56.125" style="186" customWidth="1"/>
    <col min="13059" max="13059" width="4.75" style="186" customWidth="1"/>
    <col min="13060" max="13312" width="9" style="186"/>
    <col min="13313" max="13313" width="25.25" style="186" customWidth="1"/>
    <col min="13314" max="13314" width="56.125" style="186" customWidth="1"/>
    <col min="13315" max="13315" width="4.75" style="186" customWidth="1"/>
    <col min="13316" max="13568" width="9" style="186"/>
    <col min="13569" max="13569" width="25.25" style="186" customWidth="1"/>
    <col min="13570" max="13570" width="56.125" style="186" customWidth="1"/>
    <col min="13571" max="13571" width="4.75" style="186" customWidth="1"/>
    <col min="13572" max="13824" width="9" style="186"/>
    <col min="13825" max="13825" width="25.25" style="186" customWidth="1"/>
    <col min="13826" max="13826" width="56.125" style="186" customWidth="1"/>
    <col min="13827" max="13827" width="4.75" style="186" customWidth="1"/>
    <col min="13828" max="14080" width="9" style="186"/>
    <col min="14081" max="14081" width="25.25" style="186" customWidth="1"/>
    <col min="14082" max="14082" width="56.125" style="186" customWidth="1"/>
    <col min="14083" max="14083" width="4.75" style="186" customWidth="1"/>
    <col min="14084" max="14336" width="9" style="186"/>
    <col min="14337" max="14337" width="25.25" style="186" customWidth="1"/>
    <col min="14338" max="14338" width="56.125" style="186" customWidth="1"/>
    <col min="14339" max="14339" width="4.75" style="186" customWidth="1"/>
    <col min="14340" max="14592" width="9" style="186"/>
    <col min="14593" max="14593" width="25.25" style="186" customWidth="1"/>
    <col min="14594" max="14594" width="56.125" style="186" customWidth="1"/>
    <col min="14595" max="14595" width="4.75" style="186" customWidth="1"/>
    <col min="14596" max="14848" width="9" style="186"/>
    <col min="14849" max="14849" width="25.25" style="186" customWidth="1"/>
    <col min="14850" max="14850" width="56.125" style="186" customWidth="1"/>
    <col min="14851" max="14851" width="4.75" style="186" customWidth="1"/>
    <col min="14852" max="15104" width="9" style="186"/>
    <col min="15105" max="15105" width="25.25" style="186" customWidth="1"/>
    <col min="15106" max="15106" width="56.125" style="186" customWidth="1"/>
    <col min="15107" max="15107" width="4.75" style="186" customWidth="1"/>
    <col min="15108" max="15360" width="9" style="186"/>
    <col min="15361" max="15361" width="25.25" style="186" customWidth="1"/>
    <col min="15362" max="15362" width="56.125" style="186" customWidth="1"/>
    <col min="15363" max="15363" width="4.75" style="186" customWidth="1"/>
    <col min="15364" max="15616" width="9" style="186"/>
    <col min="15617" max="15617" width="25.25" style="186" customWidth="1"/>
    <col min="15618" max="15618" width="56.125" style="186" customWidth="1"/>
    <col min="15619" max="15619" width="4.75" style="186" customWidth="1"/>
    <col min="15620" max="15872" width="9" style="186"/>
    <col min="15873" max="15873" width="25.25" style="186" customWidth="1"/>
    <col min="15874" max="15874" width="56.125" style="186" customWidth="1"/>
    <col min="15875" max="15875" width="4.75" style="186" customWidth="1"/>
    <col min="15876" max="16128" width="9" style="186"/>
    <col min="16129" max="16129" width="25.25" style="186" customWidth="1"/>
    <col min="16130" max="16130" width="56.125" style="186" customWidth="1"/>
    <col min="16131" max="16131" width="4.75" style="186" customWidth="1"/>
    <col min="16132" max="16384" width="9" style="186"/>
  </cols>
  <sheetData>
    <row r="1" spans="1:18" ht="32.25" customHeight="1">
      <c r="A1" s="222" t="s">
        <v>289</v>
      </c>
      <c r="B1" s="222"/>
      <c r="C1" s="222"/>
    </row>
    <row r="2" spans="1:18" ht="32.25" customHeight="1">
      <c r="A2" s="227" t="s">
        <v>317</v>
      </c>
      <c r="B2" s="227"/>
      <c r="C2" s="227"/>
    </row>
    <row r="3" spans="1:18" s="188" customFormat="1" ht="33" customHeight="1">
      <c r="A3" s="187" t="s">
        <v>113</v>
      </c>
      <c r="B3" s="221" t="s">
        <v>262</v>
      </c>
      <c r="C3" s="221"/>
      <c r="D3" s="223"/>
      <c r="E3" s="224"/>
      <c r="F3" s="224"/>
      <c r="G3" s="224"/>
      <c r="H3" s="153"/>
      <c r="I3" s="153"/>
      <c r="J3" s="153"/>
      <c r="K3" s="153"/>
      <c r="L3" s="153"/>
      <c r="M3" s="153"/>
      <c r="N3" s="153"/>
      <c r="O3" s="153"/>
      <c r="P3" s="153"/>
      <c r="Q3" s="153"/>
      <c r="R3" s="153"/>
    </row>
    <row r="4" spans="1:18" s="188" customFormat="1" ht="33" customHeight="1">
      <c r="A4" s="189" t="s">
        <v>318</v>
      </c>
      <c r="B4" s="190" t="s">
        <v>336</v>
      </c>
      <c r="C4" s="191" t="s">
        <v>115</v>
      </c>
      <c r="D4" s="192" t="s">
        <v>323</v>
      </c>
      <c r="E4" s="193"/>
      <c r="F4" s="193"/>
      <c r="G4" s="193"/>
      <c r="H4" s="153"/>
      <c r="I4" s="153"/>
      <c r="J4" s="153"/>
      <c r="L4" s="153"/>
      <c r="M4" s="153"/>
      <c r="N4" s="153"/>
      <c r="O4" s="153"/>
      <c r="P4" s="153"/>
      <c r="Q4" s="153"/>
      <c r="R4" s="153"/>
    </row>
    <row r="5" spans="1:18" s="188" customFormat="1" ht="33" customHeight="1">
      <c r="A5" s="194" t="s">
        <v>114</v>
      </c>
      <c r="B5" s="195"/>
      <c r="C5" s="191" t="s">
        <v>115</v>
      </c>
      <c r="D5" s="153"/>
      <c r="E5" s="153"/>
      <c r="F5" s="153"/>
      <c r="G5" s="153"/>
      <c r="H5" s="153"/>
      <c r="I5" s="153"/>
      <c r="J5" s="153"/>
      <c r="K5" s="153"/>
      <c r="L5" s="153"/>
      <c r="M5" s="153"/>
      <c r="N5" s="153"/>
      <c r="O5" s="153"/>
      <c r="P5" s="153"/>
      <c r="Q5" s="153"/>
      <c r="R5" s="153"/>
    </row>
    <row r="6" spans="1:18" s="188" customFormat="1" ht="33" customHeight="1">
      <c r="A6" s="196" t="s">
        <v>331</v>
      </c>
      <c r="B6" s="195"/>
      <c r="C6" s="191" t="s">
        <v>115</v>
      </c>
      <c r="D6" s="197" t="s">
        <v>116</v>
      </c>
      <c r="E6" s="153"/>
      <c r="F6" s="153"/>
      <c r="G6" s="153"/>
      <c r="H6" s="153"/>
      <c r="I6" s="153"/>
      <c r="J6" s="153"/>
      <c r="K6" s="153"/>
      <c r="L6" s="153"/>
      <c r="M6" s="153"/>
      <c r="N6" s="153"/>
      <c r="O6" s="153"/>
      <c r="P6" s="153"/>
      <c r="Q6" s="153"/>
      <c r="R6" s="153"/>
    </row>
    <row r="7" spans="1:18" s="188" customFormat="1" ht="33" customHeight="1">
      <c r="A7" s="194" t="s">
        <v>117</v>
      </c>
      <c r="B7" s="195"/>
      <c r="C7" s="191" t="s">
        <v>115</v>
      </c>
      <c r="D7" s="198"/>
      <c r="E7" s="153"/>
      <c r="F7" s="153"/>
      <c r="G7" s="153"/>
      <c r="H7" s="153"/>
      <c r="I7" s="153"/>
      <c r="J7" s="153"/>
      <c r="K7" s="153"/>
      <c r="L7" s="153"/>
      <c r="M7" s="153"/>
      <c r="N7" s="153"/>
      <c r="O7" s="153"/>
      <c r="P7" s="153"/>
      <c r="Q7" s="153"/>
      <c r="R7" s="153"/>
    </row>
    <row r="8" spans="1:18" s="188" customFormat="1" ht="33" customHeight="1">
      <c r="A8" s="196" t="s">
        <v>332</v>
      </c>
      <c r="B8" s="199"/>
      <c r="C8" s="191" t="s">
        <v>115</v>
      </c>
      <c r="D8" s="225" t="s">
        <v>290</v>
      </c>
      <c r="E8" s="226"/>
      <c r="F8" s="226"/>
      <c r="G8" s="226"/>
      <c r="H8" s="153"/>
      <c r="I8" s="153"/>
      <c r="J8" s="153"/>
      <c r="K8" s="153"/>
      <c r="L8" s="153"/>
      <c r="M8" s="153"/>
      <c r="N8" s="153"/>
      <c r="O8" s="153"/>
      <c r="P8" s="153"/>
      <c r="Q8" s="153"/>
      <c r="R8" s="153"/>
    </row>
    <row r="9" spans="1:18" s="188" customFormat="1" ht="33" customHeight="1">
      <c r="A9" s="194" t="s">
        <v>120</v>
      </c>
      <c r="B9" s="195"/>
      <c r="C9" s="200" t="s">
        <v>121</v>
      </c>
      <c r="D9" s="197" t="s">
        <v>119</v>
      </c>
      <c r="E9" s="153"/>
      <c r="F9" s="153"/>
      <c r="G9" s="153"/>
      <c r="H9" s="153"/>
      <c r="I9" s="153"/>
      <c r="J9" s="153"/>
      <c r="K9" s="153"/>
      <c r="L9" s="153"/>
      <c r="M9" s="153"/>
      <c r="N9" s="153"/>
      <c r="O9" s="153"/>
      <c r="P9" s="153"/>
      <c r="Q9" s="153"/>
      <c r="R9" s="153"/>
    </row>
    <row r="10" spans="1:18" s="188" customFormat="1" ht="33" customHeight="1">
      <c r="A10" s="194" t="s">
        <v>122</v>
      </c>
      <c r="B10" s="195"/>
      <c r="C10" s="200" t="s">
        <v>121</v>
      </c>
      <c r="D10" s="197" t="s">
        <v>119</v>
      </c>
      <c r="E10" s="153"/>
      <c r="F10" s="153"/>
      <c r="G10" s="153"/>
      <c r="H10" s="153"/>
      <c r="I10" s="153"/>
      <c r="J10" s="153"/>
      <c r="K10" s="153"/>
      <c r="L10" s="153"/>
      <c r="M10" s="153"/>
      <c r="N10" s="153"/>
      <c r="O10" s="153"/>
      <c r="P10" s="153"/>
      <c r="Q10" s="153"/>
      <c r="R10" s="153"/>
    </row>
    <row r="11" spans="1:18" s="188" customFormat="1" ht="33" customHeight="1">
      <c r="A11" s="194" t="s">
        <v>180</v>
      </c>
      <c r="B11" s="201"/>
      <c r="C11" s="200" t="s">
        <v>121</v>
      </c>
      <c r="D11" s="197" t="s">
        <v>119</v>
      </c>
      <c r="E11" s="153"/>
      <c r="F11" s="153"/>
      <c r="G11" s="153"/>
      <c r="H11" s="153"/>
      <c r="I11" s="153"/>
      <c r="J11" s="153"/>
      <c r="K11" s="153"/>
      <c r="L11" s="153"/>
      <c r="M11" s="153"/>
      <c r="N11" s="153"/>
      <c r="O11" s="153"/>
      <c r="P11" s="153"/>
      <c r="Q11" s="153"/>
      <c r="R11" s="153"/>
    </row>
    <row r="12" spans="1:18" s="188" customFormat="1" ht="33" customHeight="1">
      <c r="A12" s="194" t="s">
        <v>124</v>
      </c>
      <c r="B12" s="202"/>
      <c r="C12" s="200" t="s">
        <v>125</v>
      </c>
      <c r="D12" s="197" t="s">
        <v>119</v>
      </c>
      <c r="E12" s="153"/>
      <c r="F12" s="153"/>
      <c r="G12" s="153"/>
      <c r="H12" s="153"/>
      <c r="I12" s="153"/>
      <c r="J12" s="153"/>
      <c r="K12" s="153"/>
      <c r="L12" s="153"/>
      <c r="M12" s="153"/>
      <c r="N12" s="153"/>
      <c r="O12" s="153"/>
      <c r="P12" s="153"/>
      <c r="Q12" s="153"/>
      <c r="R12" s="153"/>
    </row>
    <row r="13" spans="1:18" s="188" customFormat="1" ht="33" customHeight="1">
      <c r="A13" s="194" t="s">
        <v>126</v>
      </c>
      <c r="B13" s="203"/>
      <c r="C13" s="191" t="s">
        <v>115</v>
      </c>
      <c r="D13" s="198"/>
      <c r="E13" s="153"/>
      <c r="F13" s="153"/>
      <c r="G13" s="153"/>
      <c r="H13" s="153"/>
      <c r="I13" s="153"/>
      <c r="J13" s="153"/>
      <c r="K13" s="153"/>
      <c r="L13" s="153"/>
      <c r="M13" s="153"/>
      <c r="N13" s="153"/>
      <c r="O13" s="153"/>
      <c r="P13" s="153"/>
      <c r="Q13" s="153"/>
      <c r="R13" s="153"/>
    </row>
    <row r="14" spans="1:18" s="188" customFormat="1" ht="33" customHeight="1">
      <c r="A14" s="194" t="s">
        <v>127</v>
      </c>
      <c r="B14" s="204"/>
      <c r="C14" s="191" t="s">
        <v>291</v>
      </c>
      <c r="D14" s="225" t="s">
        <v>292</v>
      </c>
      <c r="E14" s="226"/>
      <c r="F14" s="226"/>
      <c r="G14" s="226"/>
      <c r="H14" s="153"/>
      <c r="I14" s="153"/>
      <c r="J14" s="153"/>
      <c r="K14" s="153"/>
      <c r="L14" s="153"/>
      <c r="M14" s="153"/>
      <c r="N14" s="153"/>
      <c r="O14" s="153"/>
      <c r="P14" s="153"/>
      <c r="Q14" s="153"/>
      <c r="R14" s="153"/>
    </row>
    <row r="15" spans="1:18">
      <c r="A15" s="205"/>
      <c r="B15" s="205"/>
      <c r="C15" s="206"/>
      <c r="D15" s="206"/>
      <c r="E15" s="206"/>
      <c r="F15" s="206"/>
      <c r="G15" s="206"/>
      <c r="H15" s="206"/>
      <c r="I15" s="206"/>
      <c r="J15" s="206"/>
      <c r="K15" s="206"/>
      <c r="L15" s="206"/>
      <c r="M15" s="206"/>
      <c r="N15" s="206"/>
      <c r="O15" s="206"/>
      <c r="P15" s="206"/>
      <c r="Q15" s="206"/>
      <c r="R15" s="206"/>
    </row>
    <row r="16" spans="1:18">
      <c r="A16" s="205"/>
      <c r="B16" s="205"/>
      <c r="C16" s="206"/>
      <c r="D16" s="206"/>
      <c r="E16" s="206"/>
      <c r="F16" s="206"/>
      <c r="G16" s="206"/>
      <c r="H16" s="206"/>
      <c r="I16" s="206"/>
      <c r="J16" s="206"/>
      <c r="K16" s="206"/>
      <c r="L16" s="206"/>
      <c r="M16" s="206"/>
      <c r="N16" s="206"/>
      <c r="O16" s="206"/>
      <c r="P16" s="206"/>
      <c r="Q16" s="206"/>
      <c r="R16" s="206"/>
    </row>
    <row r="17" spans="1:18">
      <c r="A17" s="205"/>
      <c r="B17" s="205"/>
      <c r="C17" s="206"/>
      <c r="D17" s="206"/>
      <c r="E17" s="206"/>
      <c r="F17" s="206"/>
      <c r="G17" s="206"/>
      <c r="H17" s="206"/>
      <c r="I17" s="206"/>
      <c r="J17" s="206"/>
      <c r="K17" s="206"/>
      <c r="L17" s="206"/>
      <c r="M17" s="206"/>
      <c r="N17" s="206"/>
      <c r="O17" s="206"/>
      <c r="P17" s="206"/>
      <c r="Q17" s="206"/>
      <c r="R17" s="206"/>
    </row>
    <row r="18" spans="1:18">
      <c r="A18" s="205"/>
      <c r="B18" s="205"/>
      <c r="C18" s="206"/>
      <c r="D18" s="206"/>
      <c r="E18" s="206"/>
      <c r="F18" s="206"/>
      <c r="G18" s="206"/>
      <c r="H18" s="206"/>
      <c r="I18" s="206"/>
      <c r="J18" s="206"/>
      <c r="K18" s="206"/>
      <c r="L18" s="206"/>
      <c r="M18" s="206"/>
      <c r="N18" s="206"/>
      <c r="O18" s="206"/>
      <c r="P18" s="206"/>
      <c r="Q18" s="206"/>
      <c r="R18" s="206"/>
    </row>
    <row r="19" spans="1:18">
      <c r="A19" s="205"/>
      <c r="B19" s="205"/>
      <c r="C19" s="206"/>
      <c r="D19" s="206"/>
      <c r="E19" s="206"/>
      <c r="F19" s="206"/>
      <c r="G19" s="206"/>
      <c r="H19" s="206"/>
      <c r="I19" s="206"/>
      <c r="J19" s="206"/>
      <c r="K19" s="206"/>
      <c r="L19" s="206"/>
      <c r="M19" s="206"/>
      <c r="N19" s="206"/>
      <c r="O19" s="206"/>
      <c r="P19" s="206"/>
      <c r="Q19" s="206"/>
      <c r="R19" s="206"/>
    </row>
    <row r="20" spans="1:18">
      <c r="A20" s="205"/>
      <c r="B20" s="205"/>
      <c r="C20" s="206"/>
      <c r="D20" s="206"/>
      <c r="E20" s="206"/>
      <c r="F20" s="206"/>
      <c r="G20" s="206"/>
      <c r="H20" s="206"/>
      <c r="I20" s="206"/>
      <c r="J20" s="206"/>
      <c r="K20" s="206"/>
      <c r="L20" s="206"/>
      <c r="M20" s="206"/>
      <c r="N20" s="206"/>
      <c r="O20" s="206"/>
      <c r="P20" s="206"/>
      <c r="Q20" s="206"/>
      <c r="R20" s="206"/>
    </row>
    <row r="21" spans="1:18">
      <c r="A21" s="205"/>
      <c r="B21" s="205"/>
      <c r="C21" s="206"/>
      <c r="D21" s="206"/>
      <c r="E21" s="206"/>
      <c r="F21" s="206"/>
      <c r="G21" s="206"/>
      <c r="H21" s="206"/>
      <c r="I21" s="206"/>
      <c r="J21" s="206"/>
      <c r="K21" s="206"/>
      <c r="L21" s="206"/>
      <c r="M21" s="206"/>
      <c r="N21" s="206"/>
      <c r="O21" s="206"/>
      <c r="P21" s="206"/>
      <c r="Q21" s="206"/>
      <c r="R21" s="206"/>
    </row>
    <row r="22" spans="1:18">
      <c r="A22" s="205"/>
      <c r="B22" s="205"/>
      <c r="C22" s="206"/>
      <c r="D22" s="206"/>
      <c r="E22" s="206"/>
      <c r="F22" s="206"/>
      <c r="G22" s="206"/>
      <c r="H22" s="206"/>
      <c r="I22" s="206"/>
      <c r="J22" s="206"/>
      <c r="K22" s="206"/>
      <c r="L22" s="206"/>
      <c r="M22" s="206"/>
      <c r="N22" s="206"/>
      <c r="O22" s="206"/>
      <c r="P22" s="206"/>
      <c r="Q22" s="206"/>
      <c r="R22" s="206"/>
    </row>
    <row r="23" spans="1:18">
      <c r="A23" s="205"/>
      <c r="B23" s="205"/>
      <c r="C23" s="206"/>
      <c r="D23" s="206"/>
      <c r="E23" s="206"/>
      <c r="F23" s="206"/>
      <c r="G23" s="206"/>
      <c r="H23" s="206"/>
      <c r="I23" s="206"/>
      <c r="J23" s="206"/>
      <c r="K23" s="206"/>
      <c r="L23" s="206"/>
      <c r="M23" s="206"/>
      <c r="N23" s="206"/>
      <c r="O23" s="206"/>
      <c r="P23" s="206"/>
      <c r="Q23" s="206"/>
      <c r="R23" s="206"/>
    </row>
    <row r="24" spans="1:18">
      <c r="A24" s="205"/>
      <c r="B24" s="205"/>
      <c r="C24" s="206"/>
      <c r="D24" s="206"/>
      <c r="E24" s="206"/>
      <c r="F24" s="206"/>
      <c r="G24" s="206"/>
      <c r="H24" s="206"/>
      <c r="I24" s="206"/>
      <c r="J24" s="206"/>
      <c r="K24" s="206"/>
      <c r="L24" s="206"/>
      <c r="M24" s="206"/>
      <c r="N24" s="206"/>
      <c r="O24" s="206"/>
      <c r="P24" s="206"/>
      <c r="Q24" s="206"/>
      <c r="R24" s="206"/>
    </row>
    <row r="25" spans="1:18">
      <c r="A25" s="205"/>
      <c r="B25" s="205"/>
      <c r="C25" s="206"/>
      <c r="D25" s="206"/>
      <c r="E25" s="206"/>
      <c r="F25" s="206"/>
      <c r="G25" s="206"/>
      <c r="H25" s="206"/>
      <c r="I25" s="206"/>
      <c r="J25" s="206"/>
      <c r="K25" s="206"/>
      <c r="L25" s="206"/>
      <c r="M25" s="206"/>
      <c r="N25" s="206"/>
      <c r="O25" s="206"/>
      <c r="P25" s="206"/>
      <c r="Q25" s="206"/>
      <c r="R25" s="206"/>
    </row>
    <row r="26" spans="1:18">
      <c r="A26" s="205"/>
      <c r="B26" s="205"/>
      <c r="C26" s="206"/>
      <c r="D26" s="206"/>
      <c r="E26" s="206"/>
      <c r="F26" s="206"/>
      <c r="G26" s="206"/>
      <c r="H26" s="206"/>
      <c r="I26" s="206"/>
      <c r="J26" s="206"/>
      <c r="K26" s="206"/>
      <c r="L26" s="206"/>
      <c r="M26" s="206"/>
      <c r="N26" s="206"/>
      <c r="O26" s="206"/>
      <c r="P26" s="206"/>
      <c r="Q26" s="206"/>
      <c r="R26" s="206"/>
    </row>
    <row r="27" spans="1:18">
      <c r="A27" s="205"/>
      <c r="B27" s="205"/>
      <c r="C27" s="206"/>
      <c r="D27" s="206"/>
      <c r="E27" s="206"/>
      <c r="F27" s="206"/>
      <c r="G27" s="206"/>
      <c r="H27" s="206"/>
      <c r="I27" s="206"/>
      <c r="J27" s="206"/>
      <c r="K27" s="206"/>
      <c r="L27" s="206"/>
      <c r="M27" s="206"/>
      <c r="N27" s="206"/>
      <c r="O27" s="206"/>
      <c r="P27" s="206"/>
      <c r="Q27" s="206"/>
      <c r="R27" s="206"/>
    </row>
    <row r="28" spans="1:18">
      <c r="A28" s="205"/>
      <c r="B28" s="205"/>
      <c r="C28" s="206"/>
      <c r="D28" s="206"/>
      <c r="E28" s="206"/>
      <c r="F28" s="206"/>
      <c r="G28" s="206"/>
      <c r="H28" s="206"/>
      <c r="I28" s="206"/>
      <c r="J28" s="206"/>
      <c r="K28" s="206"/>
      <c r="L28" s="206"/>
      <c r="M28" s="206"/>
      <c r="N28" s="206"/>
      <c r="O28" s="206"/>
      <c r="P28" s="206"/>
      <c r="Q28" s="206"/>
      <c r="R28" s="206"/>
    </row>
    <row r="29" spans="1:18">
      <c r="A29" s="205"/>
      <c r="B29" s="205"/>
      <c r="C29" s="206"/>
      <c r="D29" s="206"/>
      <c r="E29" s="206"/>
      <c r="F29" s="206"/>
      <c r="G29" s="206"/>
      <c r="H29" s="206"/>
      <c r="I29" s="206"/>
      <c r="J29" s="206"/>
      <c r="K29" s="206"/>
      <c r="L29" s="206"/>
      <c r="M29" s="206"/>
      <c r="N29" s="206"/>
      <c r="O29" s="206"/>
      <c r="P29" s="206"/>
      <c r="Q29" s="206"/>
      <c r="R29" s="206"/>
    </row>
    <row r="30" spans="1:18">
      <c r="A30" s="205"/>
      <c r="B30" s="205"/>
      <c r="C30" s="206"/>
      <c r="D30" s="206"/>
      <c r="E30" s="206"/>
      <c r="F30" s="206"/>
      <c r="G30" s="206"/>
      <c r="H30" s="206"/>
      <c r="I30" s="206"/>
      <c r="J30" s="206"/>
      <c r="K30" s="206"/>
      <c r="L30" s="206"/>
      <c r="M30" s="206"/>
      <c r="N30" s="206"/>
      <c r="O30" s="206"/>
      <c r="P30" s="206"/>
      <c r="Q30" s="206"/>
      <c r="R30" s="206"/>
    </row>
    <row r="31" spans="1:18">
      <c r="A31" s="205"/>
      <c r="B31" s="205"/>
      <c r="C31" s="206"/>
      <c r="D31" s="206"/>
      <c r="E31" s="206"/>
      <c r="F31" s="206"/>
      <c r="G31" s="206"/>
      <c r="H31" s="206"/>
      <c r="I31" s="206"/>
      <c r="J31" s="206"/>
      <c r="K31" s="206"/>
      <c r="L31" s="206"/>
      <c r="M31" s="206"/>
      <c r="N31" s="206"/>
      <c r="O31" s="206"/>
      <c r="P31" s="206"/>
      <c r="Q31" s="206"/>
      <c r="R31" s="206"/>
    </row>
    <row r="32" spans="1:18">
      <c r="A32" s="205"/>
      <c r="B32" s="205"/>
      <c r="C32" s="206"/>
      <c r="D32" s="206"/>
      <c r="E32" s="206"/>
      <c r="F32" s="206"/>
      <c r="G32" s="206"/>
      <c r="H32" s="206"/>
      <c r="I32" s="206"/>
      <c r="J32" s="206"/>
      <c r="K32" s="206"/>
      <c r="L32" s="206"/>
      <c r="M32" s="206"/>
      <c r="N32" s="206"/>
      <c r="O32" s="206"/>
      <c r="P32" s="206"/>
      <c r="Q32" s="206"/>
      <c r="R32" s="206"/>
    </row>
    <row r="33" spans="1:18">
      <c r="A33" s="205"/>
      <c r="B33" s="205"/>
      <c r="C33" s="206"/>
      <c r="D33" s="206"/>
      <c r="E33" s="206"/>
      <c r="F33" s="206"/>
      <c r="G33" s="206"/>
      <c r="H33" s="206"/>
      <c r="I33" s="206"/>
      <c r="J33" s="206"/>
      <c r="K33" s="206"/>
      <c r="L33" s="206"/>
      <c r="M33" s="206"/>
      <c r="N33" s="206"/>
      <c r="O33" s="206"/>
      <c r="P33" s="206"/>
      <c r="Q33" s="206"/>
      <c r="R33" s="206"/>
    </row>
    <row r="34" spans="1:18">
      <c r="A34" s="205"/>
      <c r="B34" s="205"/>
      <c r="C34" s="206"/>
      <c r="D34" s="206"/>
      <c r="E34" s="206"/>
      <c r="F34" s="206"/>
      <c r="G34" s="206"/>
      <c r="H34" s="206"/>
      <c r="I34" s="206"/>
      <c r="J34" s="206"/>
      <c r="K34" s="206"/>
      <c r="L34" s="206"/>
      <c r="M34" s="206"/>
      <c r="N34" s="206"/>
      <c r="O34" s="206"/>
      <c r="P34" s="206"/>
      <c r="Q34" s="206"/>
      <c r="R34" s="206"/>
    </row>
    <row r="35" spans="1:18">
      <c r="A35" s="205"/>
      <c r="B35" s="205"/>
      <c r="C35" s="206"/>
      <c r="D35" s="206"/>
      <c r="E35" s="206"/>
      <c r="F35" s="206"/>
      <c r="G35" s="206"/>
      <c r="H35" s="206"/>
      <c r="I35" s="206"/>
      <c r="J35" s="206"/>
      <c r="K35" s="206"/>
      <c r="L35" s="206"/>
      <c r="M35" s="206"/>
      <c r="N35" s="206"/>
      <c r="O35" s="206"/>
      <c r="P35" s="206"/>
      <c r="Q35" s="206"/>
      <c r="R35" s="206"/>
    </row>
    <row r="36" spans="1:18">
      <c r="A36" s="205"/>
      <c r="B36" s="205"/>
      <c r="C36" s="206"/>
      <c r="D36" s="206"/>
      <c r="E36" s="206"/>
      <c r="F36" s="206"/>
      <c r="G36" s="206"/>
      <c r="H36" s="206"/>
      <c r="I36" s="206"/>
      <c r="J36" s="206"/>
      <c r="K36" s="206"/>
      <c r="L36" s="206"/>
      <c r="M36" s="206"/>
      <c r="N36" s="206"/>
      <c r="O36" s="206"/>
      <c r="P36" s="206"/>
      <c r="Q36" s="206"/>
      <c r="R36" s="206"/>
    </row>
    <row r="37" spans="1:18">
      <c r="A37" s="205"/>
      <c r="B37" s="205"/>
      <c r="C37" s="206"/>
      <c r="D37" s="206"/>
      <c r="E37" s="206"/>
    </row>
  </sheetData>
  <sheetProtection algorithmName="SHA-512" hashValue="lKy064Tl/q2MeNj4RIVKTiIeIjfkTUqpAk/BxZMLg8rXKImAE2HDX/N9sWFbdeT4eOvTG7V3FoG+nVrEuoUfjw==" saltValue="ijGgvPNAdYZm33IZ6k/zNQ==" spinCount="100000" sheet="1" selectLockedCells="1"/>
  <mergeCells count="6">
    <mergeCell ref="B3:C3"/>
    <mergeCell ref="A1:C1"/>
    <mergeCell ref="D3:G3"/>
    <mergeCell ref="D8:G8"/>
    <mergeCell ref="D14:G14"/>
    <mergeCell ref="A2:C2"/>
  </mergeCells>
  <phoneticPr fontId="2"/>
  <dataValidations count="2">
    <dataValidation type="list" allowBlank="1" showInputMessage="1" showErrorMessage="1" sqref="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xr:uid="{00000000-0002-0000-0000-000000000000}">
      <formula1>"無,有"</formula1>
    </dataValidation>
    <dataValidation type="list" allowBlank="1" showInputMessage="1" showErrorMessage="1" sqref="B4" xr:uid="{4AC3EC7A-4436-4D9C-A4B8-FF62D2399026}">
      <formula1>"民間施設の敷地,公共施設の敷地"</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176"/>
  <sheetViews>
    <sheetView showGridLines="0" view="pageBreakPreview" topLeftCell="A22" zoomScale="110" zoomScaleNormal="60" zoomScaleSheetLayoutView="110" workbookViewId="0">
      <selection activeCell="S17" sqref="S17"/>
    </sheetView>
  </sheetViews>
  <sheetFormatPr defaultRowHeight="13.5"/>
  <cols>
    <col min="1" max="2" width="1.25" style="149" customWidth="1"/>
    <col min="3" max="4" width="1.5" style="149" customWidth="1"/>
    <col min="5" max="7" width="2.75" style="149" customWidth="1"/>
    <col min="8" max="8" width="2.875" style="149" customWidth="1"/>
    <col min="9" max="9" width="2.75" style="149" customWidth="1"/>
    <col min="10" max="10" width="2.875" style="149" customWidth="1"/>
    <col min="11" max="12" width="2.75" style="149" customWidth="1"/>
    <col min="13" max="13" width="2.375" style="149" customWidth="1"/>
    <col min="14" max="14" width="3.25" style="149" customWidth="1"/>
    <col min="15" max="18" width="2.375" style="149" customWidth="1"/>
    <col min="19" max="20" width="3.625" style="149" customWidth="1"/>
    <col min="21" max="26" width="2.375" style="149" customWidth="1"/>
    <col min="27" max="27" width="2.875" style="149" customWidth="1"/>
    <col min="28" max="28" width="3.25" style="149" customWidth="1"/>
    <col min="29" max="37" width="2.875" style="149" customWidth="1"/>
    <col min="38" max="38" width="2.5" style="149" customWidth="1"/>
    <col min="39" max="39" width="4.625" style="149" hidden="1" customWidth="1"/>
    <col min="40" max="44" width="2.875" style="149" customWidth="1"/>
    <col min="45" max="45" width="5.75" style="149" hidden="1" customWidth="1"/>
    <col min="46" max="62" width="2.875" style="149" customWidth="1"/>
    <col min="63" max="63" width="2.75" style="149" customWidth="1"/>
    <col min="64" max="64" width="2.875" style="149" hidden="1" customWidth="1"/>
    <col min="65" max="75" width="2.875" style="149" customWidth="1"/>
    <col min="76" max="256" width="9" style="149"/>
    <col min="257" max="258" width="1.875" style="149" customWidth="1"/>
    <col min="259" max="263" width="2.75" style="149" customWidth="1"/>
    <col min="264" max="264" width="2.875" style="149" customWidth="1"/>
    <col min="265" max="265" width="2.75" style="149" customWidth="1"/>
    <col min="266" max="266" width="2.875" style="149" customWidth="1"/>
    <col min="267" max="270" width="2.75" style="149" customWidth="1"/>
    <col min="271" max="274" width="2.875" style="149" customWidth="1"/>
    <col min="275" max="275" width="3" style="149" customWidth="1"/>
    <col min="276" max="331" width="2.875" style="149" customWidth="1"/>
    <col min="332" max="512" width="9" style="149"/>
    <col min="513" max="514" width="1.875" style="149" customWidth="1"/>
    <col min="515" max="519" width="2.75" style="149" customWidth="1"/>
    <col min="520" max="520" width="2.875" style="149" customWidth="1"/>
    <col min="521" max="521" width="2.75" style="149" customWidth="1"/>
    <col min="522" max="522" width="2.875" style="149" customWidth="1"/>
    <col min="523" max="526" width="2.75" style="149" customWidth="1"/>
    <col min="527" max="530" width="2.875" style="149" customWidth="1"/>
    <col min="531" max="531" width="3" style="149" customWidth="1"/>
    <col min="532" max="587" width="2.875" style="149" customWidth="1"/>
    <col min="588" max="768" width="9" style="149"/>
    <col min="769" max="770" width="1.875" style="149" customWidth="1"/>
    <col min="771" max="775" width="2.75" style="149" customWidth="1"/>
    <col min="776" max="776" width="2.875" style="149" customWidth="1"/>
    <col min="777" max="777" width="2.75" style="149" customWidth="1"/>
    <col min="778" max="778" width="2.875" style="149" customWidth="1"/>
    <col min="779" max="782" width="2.75" style="149" customWidth="1"/>
    <col min="783" max="786" width="2.875" style="149" customWidth="1"/>
    <col min="787" max="787" width="3" style="149" customWidth="1"/>
    <col min="788" max="843" width="2.875" style="149" customWidth="1"/>
    <col min="844" max="1024" width="9" style="149"/>
    <col min="1025" max="1026" width="1.875" style="149" customWidth="1"/>
    <col min="1027" max="1031" width="2.75" style="149" customWidth="1"/>
    <col min="1032" max="1032" width="2.875" style="149" customWidth="1"/>
    <col min="1033" max="1033" width="2.75" style="149" customWidth="1"/>
    <col min="1034" max="1034" width="2.875" style="149" customWidth="1"/>
    <col min="1035" max="1038" width="2.75" style="149" customWidth="1"/>
    <col min="1039" max="1042" width="2.875" style="149" customWidth="1"/>
    <col min="1043" max="1043" width="3" style="149" customWidth="1"/>
    <col min="1044" max="1099" width="2.875" style="149" customWidth="1"/>
    <col min="1100" max="1280" width="9" style="149"/>
    <col min="1281" max="1282" width="1.875" style="149" customWidth="1"/>
    <col min="1283" max="1287" width="2.75" style="149" customWidth="1"/>
    <col min="1288" max="1288" width="2.875" style="149" customWidth="1"/>
    <col min="1289" max="1289" width="2.75" style="149" customWidth="1"/>
    <col min="1290" max="1290" width="2.875" style="149" customWidth="1"/>
    <col min="1291" max="1294" width="2.75" style="149" customWidth="1"/>
    <col min="1295" max="1298" width="2.875" style="149" customWidth="1"/>
    <col min="1299" max="1299" width="3" style="149" customWidth="1"/>
    <col min="1300" max="1355" width="2.875" style="149" customWidth="1"/>
    <col min="1356" max="1536" width="9" style="149"/>
    <col min="1537" max="1538" width="1.875" style="149" customWidth="1"/>
    <col min="1539" max="1543" width="2.75" style="149" customWidth="1"/>
    <col min="1544" max="1544" width="2.875" style="149" customWidth="1"/>
    <col min="1545" max="1545" width="2.75" style="149" customWidth="1"/>
    <col min="1546" max="1546" width="2.875" style="149" customWidth="1"/>
    <col min="1547" max="1550" width="2.75" style="149" customWidth="1"/>
    <col min="1551" max="1554" width="2.875" style="149" customWidth="1"/>
    <col min="1555" max="1555" width="3" style="149" customWidth="1"/>
    <col min="1556" max="1611" width="2.875" style="149" customWidth="1"/>
    <col min="1612" max="1792" width="9" style="149"/>
    <col min="1793" max="1794" width="1.875" style="149" customWidth="1"/>
    <col min="1795" max="1799" width="2.75" style="149" customWidth="1"/>
    <col min="1800" max="1800" width="2.875" style="149" customWidth="1"/>
    <col min="1801" max="1801" width="2.75" style="149" customWidth="1"/>
    <col min="1802" max="1802" width="2.875" style="149" customWidth="1"/>
    <col min="1803" max="1806" width="2.75" style="149" customWidth="1"/>
    <col min="1807" max="1810" width="2.875" style="149" customWidth="1"/>
    <col min="1811" max="1811" width="3" style="149" customWidth="1"/>
    <col min="1812" max="1867" width="2.875" style="149" customWidth="1"/>
    <col min="1868" max="2048" width="9" style="149"/>
    <col min="2049" max="2050" width="1.875" style="149" customWidth="1"/>
    <col min="2051" max="2055" width="2.75" style="149" customWidth="1"/>
    <col min="2056" max="2056" width="2.875" style="149" customWidth="1"/>
    <col min="2057" max="2057" width="2.75" style="149" customWidth="1"/>
    <col min="2058" max="2058" width="2.875" style="149" customWidth="1"/>
    <col min="2059" max="2062" width="2.75" style="149" customWidth="1"/>
    <col min="2063" max="2066" width="2.875" style="149" customWidth="1"/>
    <col min="2067" max="2067" width="3" style="149" customWidth="1"/>
    <col min="2068" max="2123" width="2.875" style="149" customWidth="1"/>
    <col min="2124" max="2304" width="9" style="149"/>
    <col min="2305" max="2306" width="1.875" style="149" customWidth="1"/>
    <col min="2307" max="2311" width="2.75" style="149" customWidth="1"/>
    <col min="2312" max="2312" width="2.875" style="149" customWidth="1"/>
    <col min="2313" max="2313" width="2.75" style="149" customWidth="1"/>
    <col min="2314" max="2314" width="2.875" style="149" customWidth="1"/>
    <col min="2315" max="2318" width="2.75" style="149" customWidth="1"/>
    <col min="2319" max="2322" width="2.875" style="149" customWidth="1"/>
    <col min="2323" max="2323" width="3" style="149" customWidth="1"/>
    <col min="2324" max="2379" width="2.875" style="149" customWidth="1"/>
    <col min="2380" max="2560" width="9" style="149"/>
    <col min="2561" max="2562" width="1.875" style="149" customWidth="1"/>
    <col min="2563" max="2567" width="2.75" style="149" customWidth="1"/>
    <col min="2568" max="2568" width="2.875" style="149" customWidth="1"/>
    <col min="2569" max="2569" width="2.75" style="149" customWidth="1"/>
    <col min="2570" max="2570" width="2.875" style="149" customWidth="1"/>
    <col min="2571" max="2574" width="2.75" style="149" customWidth="1"/>
    <col min="2575" max="2578" width="2.875" style="149" customWidth="1"/>
    <col min="2579" max="2579" width="3" style="149" customWidth="1"/>
    <col min="2580" max="2635" width="2.875" style="149" customWidth="1"/>
    <col min="2636" max="2816" width="9" style="149"/>
    <col min="2817" max="2818" width="1.875" style="149" customWidth="1"/>
    <col min="2819" max="2823" width="2.75" style="149" customWidth="1"/>
    <col min="2824" max="2824" width="2.875" style="149" customWidth="1"/>
    <col min="2825" max="2825" width="2.75" style="149" customWidth="1"/>
    <col min="2826" max="2826" width="2.875" style="149" customWidth="1"/>
    <col min="2827" max="2830" width="2.75" style="149" customWidth="1"/>
    <col min="2831" max="2834" width="2.875" style="149" customWidth="1"/>
    <col min="2835" max="2835" width="3" style="149" customWidth="1"/>
    <col min="2836" max="2891" width="2.875" style="149" customWidth="1"/>
    <col min="2892" max="3072" width="9" style="149"/>
    <col min="3073" max="3074" width="1.875" style="149" customWidth="1"/>
    <col min="3075" max="3079" width="2.75" style="149" customWidth="1"/>
    <col min="3080" max="3080" width="2.875" style="149" customWidth="1"/>
    <col min="3081" max="3081" width="2.75" style="149" customWidth="1"/>
    <col min="3082" max="3082" width="2.875" style="149" customWidth="1"/>
    <col min="3083" max="3086" width="2.75" style="149" customWidth="1"/>
    <col min="3087" max="3090" width="2.875" style="149" customWidth="1"/>
    <col min="3091" max="3091" width="3" style="149" customWidth="1"/>
    <col min="3092" max="3147" width="2.875" style="149" customWidth="1"/>
    <col min="3148" max="3328" width="9" style="149"/>
    <col min="3329" max="3330" width="1.875" style="149" customWidth="1"/>
    <col min="3331" max="3335" width="2.75" style="149" customWidth="1"/>
    <col min="3336" max="3336" width="2.875" style="149" customWidth="1"/>
    <col min="3337" max="3337" width="2.75" style="149" customWidth="1"/>
    <col min="3338" max="3338" width="2.875" style="149" customWidth="1"/>
    <col min="3339" max="3342" width="2.75" style="149" customWidth="1"/>
    <col min="3343" max="3346" width="2.875" style="149" customWidth="1"/>
    <col min="3347" max="3347" width="3" style="149" customWidth="1"/>
    <col min="3348" max="3403" width="2.875" style="149" customWidth="1"/>
    <col min="3404" max="3584" width="9" style="149"/>
    <col min="3585" max="3586" width="1.875" style="149" customWidth="1"/>
    <col min="3587" max="3591" width="2.75" style="149" customWidth="1"/>
    <col min="3592" max="3592" width="2.875" style="149" customWidth="1"/>
    <col min="3593" max="3593" width="2.75" style="149" customWidth="1"/>
    <col min="3594" max="3594" width="2.875" style="149" customWidth="1"/>
    <col min="3595" max="3598" width="2.75" style="149" customWidth="1"/>
    <col min="3599" max="3602" width="2.875" style="149" customWidth="1"/>
    <col min="3603" max="3603" width="3" style="149" customWidth="1"/>
    <col min="3604" max="3659" width="2.875" style="149" customWidth="1"/>
    <col min="3660" max="3840" width="9" style="149"/>
    <col min="3841" max="3842" width="1.875" style="149" customWidth="1"/>
    <col min="3843" max="3847" width="2.75" style="149" customWidth="1"/>
    <col min="3848" max="3848" width="2.875" style="149" customWidth="1"/>
    <col min="3849" max="3849" width="2.75" style="149" customWidth="1"/>
    <col min="3850" max="3850" width="2.875" style="149" customWidth="1"/>
    <col min="3851" max="3854" width="2.75" style="149" customWidth="1"/>
    <col min="3855" max="3858" width="2.875" style="149" customWidth="1"/>
    <col min="3859" max="3859" width="3" style="149" customWidth="1"/>
    <col min="3860" max="3915" width="2.875" style="149" customWidth="1"/>
    <col min="3916" max="4096" width="9" style="149"/>
    <col min="4097" max="4098" width="1.875" style="149" customWidth="1"/>
    <col min="4099" max="4103" width="2.75" style="149" customWidth="1"/>
    <col min="4104" max="4104" width="2.875" style="149" customWidth="1"/>
    <col min="4105" max="4105" width="2.75" style="149" customWidth="1"/>
    <col min="4106" max="4106" width="2.875" style="149" customWidth="1"/>
    <col min="4107" max="4110" width="2.75" style="149" customWidth="1"/>
    <col min="4111" max="4114" width="2.875" style="149" customWidth="1"/>
    <col min="4115" max="4115" width="3" style="149" customWidth="1"/>
    <col min="4116" max="4171" width="2.875" style="149" customWidth="1"/>
    <col min="4172" max="4352" width="9" style="149"/>
    <col min="4353" max="4354" width="1.875" style="149" customWidth="1"/>
    <col min="4355" max="4359" width="2.75" style="149" customWidth="1"/>
    <col min="4360" max="4360" width="2.875" style="149" customWidth="1"/>
    <col min="4361" max="4361" width="2.75" style="149" customWidth="1"/>
    <col min="4362" max="4362" width="2.875" style="149" customWidth="1"/>
    <col min="4363" max="4366" width="2.75" style="149" customWidth="1"/>
    <col min="4367" max="4370" width="2.875" style="149" customWidth="1"/>
    <col min="4371" max="4371" width="3" style="149" customWidth="1"/>
    <col min="4372" max="4427" width="2.875" style="149" customWidth="1"/>
    <col min="4428" max="4608" width="9" style="149"/>
    <col min="4609" max="4610" width="1.875" style="149" customWidth="1"/>
    <col min="4611" max="4615" width="2.75" style="149" customWidth="1"/>
    <col min="4616" max="4616" width="2.875" style="149" customWidth="1"/>
    <col min="4617" max="4617" width="2.75" style="149" customWidth="1"/>
    <col min="4618" max="4618" width="2.875" style="149" customWidth="1"/>
    <col min="4619" max="4622" width="2.75" style="149" customWidth="1"/>
    <col min="4623" max="4626" width="2.875" style="149" customWidth="1"/>
    <col min="4627" max="4627" width="3" style="149" customWidth="1"/>
    <col min="4628" max="4683" width="2.875" style="149" customWidth="1"/>
    <col min="4684" max="4864" width="9" style="149"/>
    <col min="4865" max="4866" width="1.875" style="149" customWidth="1"/>
    <col min="4867" max="4871" width="2.75" style="149" customWidth="1"/>
    <col min="4872" max="4872" width="2.875" style="149" customWidth="1"/>
    <col min="4873" max="4873" width="2.75" style="149" customWidth="1"/>
    <col min="4874" max="4874" width="2.875" style="149" customWidth="1"/>
    <col min="4875" max="4878" width="2.75" style="149" customWidth="1"/>
    <col min="4879" max="4882" width="2.875" style="149" customWidth="1"/>
    <col min="4883" max="4883" width="3" style="149" customWidth="1"/>
    <col min="4884" max="4939" width="2.875" style="149" customWidth="1"/>
    <col min="4940" max="5120" width="9" style="149"/>
    <col min="5121" max="5122" width="1.875" style="149" customWidth="1"/>
    <col min="5123" max="5127" width="2.75" style="149" customWidth="1"/>
    <col min="5128" max="5128" width="2.875" style="149" customWidth="1"/>
    <col min="5129" max="5129" width="2.75" style="149" customWidth="1"/>
    <col min="5130" max="5130" width="2.875" style="149" customWidth="1"/>
    <col min="5131" max="5134" width="2.75" style="149" customWidth="1"/>
    <col min="5135" max="5138" width="2.875" style="149" customWidth="1"/>
    <col min="5139" max="5139" width="3" style="149" customWidth="1"/>
    <col min="5140" max="5195" width="2.875" style="149" customWidth="1"/>
    <col min="5196" max="5376" width="9" style="149"/>
    <col min="5377" max="5378" width="1.875" style="149" customWidth="1"/>
    <col min="5379" max="5383" width="2.75" style="149" customWidth="1"/>
    <col min="5384" max="5384" width="2.875" style="149" customWidth="1"/>
    <col min="5385" max="5385" width="2.75" style="149" customWidth="1"/>
    <col min="5386" max="5386" width="2.875" style="149" customWidth="1"/>
    <col min="5387" max="5390" width="2.75" style="149" customWidth="1"/>
    <col min="5391" max="5394" width="2.875" style="149" customWidth="1"/>
    <col min="5395" max="5395" width="3" style="149" customWidth="1"/>
    <col min="5396" max="5451" width="2.875" style="149" customWidth="1"/>
    <col min="5452" max="5632" width="9" style="149"/>
    <col min="5633" max="5634" width="1.875" style="149" customWidth="1"/>
    <col min="5635" max="5639" width="2.75" style="149" customWidth="1"/>
    <col min="5640" max="5640" width="2.875" style="149" customWidth="1"/>
    <col min="5641" max="5641" width="2.75" style="149" customWidth="1"/>
    <col min="5642" max="5642" width="2.875" style="149" customWidth="1"/>
    <col min="5643" max="5646" width="2.75" style="149" customWidth="1"/>
    <col min="5647" max="5650" width="2.875" style="149" customWidth="1"/>
    <col min="5651" max="5651" width="3" style="149" customWidth="1"/>
    <col min="5652" max="5707" width="2.875" style="149" customWidth="1"/>
    <col min="5708" max="5888" width="9" style="149"/>
    <col min="5889" max="5890" width="1.875" style="149" customWidth="1"/>
    <col min="5891" max="5895" width="2.75" style="149" customWidth="1"/>
    <col min="5896" max="5896" width="2.875" style="149" customWidth="1"/>
    <col min="5897" max="5897" width="2.75" style="149" customWidth="1"/>
    <col min="5898" max="5898" width="2.875" style="149" customWidth="1"/>
    <col min="5899" max="5902" width="2.75" style="149" customWidth="1"/>
    <col min="5903" max="5906" width="2.875" style="149" customWidth="1"/>
    <col min="5907" max="5907" width="3" style="149" customWidth="1"/>
    <col min="5908" max="5963" width="2.875" style="149" customWidth="1"/>
    <col min="5964" max="6144" width="9" style="149"/>
    <col min="6145" max="6146" width="1.875" style="149" customWidth="1"/>
    <col min="6147" max="6151" width="2.75" style="149" customWidth="1"/>
    <col min="6152" max="6152" width="2.875" style="149" customWidth="1"/>
    <col min="6153" max="6153" width="2.75" style="149" customWidth="1"/>
    <col min="6154" max="6154" width="2.875" style="149" customWidth="1"/>
    <col min="6155" max="6158" width="2.75" style="149" customWidth="1"/>
    <col min="6159" max="6162" width="2.875" style="149" customWidth="1"/>
    <col min="6163" max="6163" width="3" style="149" customWidth="1"/>
    <col min="6164" max="6219" width="2.875" style="149" customWidth="1"/>
    <col min="6220" max="6400" width="9" style="149"/>
    <col min="6401" max="6402" width="1.875" style="149" customWidth="1"/>
    <col min="6403" max="6407" width="2.75" style="149" customWidth="1"/>
    <col min="6408" max="6408" width="2.875" style="149" customWidth="1"/>
    <col min="6409" max="6409" width="2.75" style="149" customWidth="1"/>
    <col min="6410" max="6410" width="2.875" style="149" customWidth="1"/>
    <col min="6411" max="6414" width="2.75" style="149" customWidth="1"/>
    <col min="6415" max="6418" width="2.875" style="149" customWidth="1"/>
    <col min="6419" max="6419" width="3" style="149" customWidth="1"/>
    <col min="6420" max="6475" width="2.875" style="149" customWidth="1"/>
    <col min="6476" max="6656" width="9" style="149"/>
    <col min="6657" max="6658" width="1.875" style="149" customWidth="1"/>
    <col min="6659" max="6663" width="2.75" style="149" customWidth="1"/>
    <col min="6664" max="6664" width="2.875" style="149" customWidth="1"/>
    <col min="6665" max="6665" width="2.75" style="149" customWidth="1"/>
    <col min="6666" max="6666" width="2.875" style="149" customWidth="1"/>
    <col min="6667" max="6670" width="2.75" style="149" customWidth="1"/>
    <col min="6671" max="6674" width="2.875" style="149" customWidth="1"/>
    <col min="6675" max="6675" width="3" style="149" customWidth="1"/>
    <col min="6676" max="6731" width="2.875" style="149" customWidth="1"/>
    <col min="6732" max="6912" width="9" style="149"/>
    <col min="6913" max="6914" width="1.875" style="149" customWidth="1"/>
    <col min="6915" max="6919" width="2.75" style="149" customWidth="1"/>
    <col min="6920" max="6920" width="2.875" style="149" customWidth="1"/>
    <col min="6921" max="6921" width="2.75" style="149" customWidth="1"/>
    <col min="6922" max="6922" width="2.875" style="149" customWidth="1"/>
    <col min="6923" max="6926" width="2.75" style="149" customWidth="1"/>
    <col min="6927" max="6930" width="2.875" style="149" customWidth="1"/>
    <col min="6931" max="6931" width="3" style="149" customWidth="1"/>
    <col min="6932" max="6987" width="2.875" style="149" customWidth="1"/>
    <col min="6988" max="7168" width="9" style="149"/>
    <col min="7169" max="7170" width="1.875" style="149" customWidth="1"/>
    <col min="7171" max="7175" width="2.75" style="149" customWidth="1"/>
    <col min="7176" max="7176" width="2.875" style="149" customWidth="1"/>
    <col min="7177" max="7177" width="2.75" style="149" customWidth="1"/>
    <col min="7178" max="7178" width="2.875" style="149" customWidth="1"/>
    <col min="7179" max="7182" width="2.75" style="149" customWidth="1"/>
    <col min="7183" max="7186" width="2.875" style="149" customWidth="1"/>
    <col min="7187" max="7187" width="3" style="149" customWidth="1"/>
    <col min="7188" max="7243" width="2.875" style="149" customWidth="1"/>
    <col min="7244" max="7424" width="9" style="149"/>
    <col min="7425" max="7426" width="1.875" style="149" customWidth="1"/>
    <col min="7427" max="7431" width="2.75" style="149" customWidth="1"/>
    <col min="7432" max="7432" width="2.875" style="149" customWidth="1"/>
    <col min="7433" max="7433" width="2.75" style="149" customWidth="1"/>
    <col min="7434" max="7434" width="2.875" style="149" customWidth="1"/>
    <col min="7435" max="7438" width="2.75" style="149" customWidth="1"/>
    <col min="7439" max="7442" width="2.875" style="149" customWidth="1"/>
    <col min="7443" max="7443" width="3" style="149" customWidth="1"/>
    <col min="7444" max="7499" width="2.875" style="149" customWidth="1"/>
    <col min="7500" max="7680" width="9" style="149"/>
    <col min="7681" max="7682" width="1.875" style="149" customWidth="1"/>
    <col min="7683" max="7687" width="2.75" style="149" customWidth="1"/>
    <col min="7688" max="7688" width="2.875" style="149" customWidth="1"/>
    <col min="7689" max="7689" width="2.75" style="149" customWidth="1"/>
    <col min="7690" max="7690" width="2.875" style="149" customWidth="1"/>
    <col min="7691" max="7694" width="2.75" style="149" customWidth="1"/>
    <col min="7695" max="7698" width="2.875" style="149" customWidth="1"/>
    <col min="7699" max="7699" width="3" style="149" customWidth="1"/>
    <col min="7700" max="7755" width="2.875" style="149" customWidth="1"/>
    <col min="7756" max="7936" width="9" style="149"/>
    <col min="7937" max="7938" width="1.875" style="149" customWidth="1"/>
    <col min="7939" max="7943" width="2.75" style="149" customWidth="1"/>
    <col min="7944" max="7944" width="2.875" style="149" customWidth="1"/>
    <col min="7945" max="7945" width="2.75" style="149" customWidth="1"/>
    <col min="7946" max="7946" width="2.875" style="149" customWidth="1"/>
    <col min="7947" max="7950" width="2.75" style="149" customWidth="1"/>
    <col min="7951" max="7954" width="2.875" style="149" customWidth="1"/>
    <col min="7955" max="7955" width="3" style="149" customWidth="1"/>
    <col min="7956" max="8011" width="2.875" style="149" customWidth="1"/>
    <col min="8012" max="8192" width="9" style="149"/>
    <col min="8193" max="8194" width="1.875" style="149" customWidth="1"/>
    <col min="8195" max="8199" width="2.75" style="149" customWidth="1"/>
    <col min="8200" max="8200" width="2.875" style="149" customWidth="1"/>
    <col min="8201" max="8201" width="2.75" style="149" customWidth="1"/>
    <col min="8202" max="8202" width="2.875" style="149" customWidth="1"/>
    <col min="8203" max="8206" width="2.75" style="149" customWidth="1"/>
    <col min="8207" max="8210" width="2.875" style="149" customWidth="1"/>
    <col min="8211" max="8211" width="3" style="149" customWidth="1"/>
    <col min="8212" max="8267" width="2.875" style="149" customWidth="1"/>
    <col min="8268" max="8448" width="9" style="149"/>
    <col min="8449" max="8450" width="1.875" style="149" customWidth="1"/>
    <col min="8451" max="8455" width="2.75" style="149" customWidth="1"/>
    <col min="8456" max="8456" width="2.875" style="149" customWidth="1"/>
    <col min="8457" max="8457" width="2.75" style="149" customWidth="1"/>
    <col min="8458" max="8458" width="2.875" style="149" customWidth="1"/>
    <col min="8459" max="8462" width="2.75" style="149" customWidth="1"/>
    <col min="8463" max="8466" width="2.875" style="149" customWidth="1"/>
    <col min="8467" max="8467" width="3" style="149" customWidth="1"/>
    <col min="8468" max="8523" width="2.875" style="149" customWidth="1"/>
    <col min="8524" max="8704" width="9" style="149"/>
    <col min="8705" max="8706" width="1.875" style="149" customWidth="1"/>
    <col min="8707" max="8711" width="2.75" style="149" customWidth="1"/>
    <col min="8712" max="8712" width="2.875" style="149" customWidth="1"/>
    <col min="8713" max="8713" width="2.75" style="149" customWidth="1"/>
    <col min="8714" max="8714" width="2.875" style="149" customWidth="1"/>
    <col min="8715" max="8718" width="2.75" style="149" customWidth="1"/>
    <col min="8719" max="8722" width="2.875" style="149" customWidth="1"/>
    <col min="8723" max="8723" width="3" style="149" customWidth="1"/>
    <col min="8724" max="8779" width="2.875" style="149" customWidth="1"/>
    <col min="8780" max="8960" width="9" style="149"/>
    <col min="8961" max="8962" width="1.875" style="149" customWidth="1"/>
    <col min="8963" max="8967" width="2.75" style="149" customWidth="1"/>
    <col min="8968" max="8968" width="2.875" style="149" customWidth="1"/>
    <col min="8969" max="8969" width="2.75" style="149" customWidth="1"/>
    <col min="8970" max="8970" width="2.875" style="149" customWidth="1"/>
    <col min="8971" max="8974" width="2.75" style="149" customWidth="1"/>
    <col min="8975" max="8978" width="2.875" style="149" customWidth="1"/>
    <col min="8979" max="8979" width="3" style="149" customWidth="1"/>
    <col min="8980" max="9035" width="2.875" style="149" customWidth="1"/>
    <col min="9036" max="9216" width="9" style="149"/>
    <col min="9217" max="9218" width="1.875" style="149" customWidth="1"/>
    <col min="9219" max="9223" width="2.75" style="149" customWidth="1"/>
    <col min="9224" max="9224" width="2.875" style="149" customWidth="1"/>
    <col min="9225" max="9225" width="2.75" style="149" customWidth="1"/>
    <col min="9226" max="9226" width="2.875" style="149" customWidth="1"/>
    <col min="9227" max="9230" width="2.75" style="149" customWidth="1"/>
    <col min="9231" max="9234" width="2.875" style="149" customWidth="1"/>
    <col min="9235" max="9235" width="3" style="149" customWidth="1"/>
    <col min="9236" max="9291" width="2.875" style="149" customWidth="1"/>
    <col min="9292" max="9472" width="9" style="149"/>
    <col min="9473" max="9474" width="1.875" style="149" customWidth="1"/>
    <col min="9475" max="9479" width="2.75" style="149" customWidth="1"/>
    <col min="9480" max="9480" width="2.875" style="149" customWidth="1"/>
    <col min="9481" max="9481" width="2.75" style="149" customWidth="1"/>
    <col min="9482" max="9482" width="2.875" style="149" customWidth="1"/>
    <col min="9483" max="9486" width="2.75" style="149" customWidth="1"/>
    <col min="9487" max="9490" width="2.875" style="149" customWidth="1"/>
    <col min="9491" max="9491" width="3" style="149" customWidth="1"/>
    <col min="9492" max="9547" width="2.875" style="149" customWidth="1"/>
    <col min="9548" max="9728" width="9" style="149"/>
    <col min="9729" max="9730" width="1.875" style="149" customWidth="1"/>
    <col min="9731" max="9735" width="2.75" style="149" customWidth="1"/>
    <col min="9736" max="9736" width="2.875" style="149" customWidth="1"/>
    <col min="9737" max="9737" width="2.75" style="149" customWidth="1"/>
    <col min="9738" max="9738" width="2.875" style="149" customWidth="1"/>
    <col min="9739" max="9742" width="2.75" style="149" customWidth="1"/>
    <col min="9743" max="9746" width="2.875" style="149" customWidth="1"/>
    <col min="9747" max="9747" width="3" style="149" customWidth="1"/>
    <col min="9748" max="9803" width="2.875" style="149" customWidth="1"/>
    <col min="9804" max="9984" width="9" style="149"/>
    <col min="9985" max="9986" width="1.875" style="149" customWidth="1"/>
    <col min="9987" max="9991" width="2.75" style="149" customWidth="1"/>
    <col min="9992" max="9992" width="2.875" style="149" customWidth="1"/>
    <col min="9993" max="9993" width="2.75" style="149" customWidth="1"/>
    <col min="9994" max="9994" width="2.875" style="149" customWidth="1"/>
    <col min="9995" max="9998" width="2.75" style="149" customWidth="1"/>
    <col min="9999" max="10002" width="2.875" style="149" customWidth="1"/>
    <col min="10003" max="10003" width="3" style="149" customWidth="1"/>
    <col min="10004" max="10059" width="2.875" style="149" customWidth="1"/>
    <col min="10060" max="10240" width="9" style="149"/>
    <col min="10241" max="10242" width="1.875" style="149" customWidth="1"/>
    <col min="10243" max="10247" width="2.75" style="149" customWidth="1"/>
    <col min="10248" max="10248" width="2.875" style="149" customWidth="1"/>
    <col min="10249" max="10249" width="2.75" style="149" customWidth="1"/>
    <col min="10250" max="10250" width="2.875" style="149" customWidth="1"/>
    <col min="10251" max="10254" width="2.75" style="149" customWidth="1"/>
    <col min="10255" max="10258" width="2.875" style="149" customWidth="1"/>
    <col min="10259" max="10259" width="3" style="149" customWidth="1"/>
    <col min="10260" max="10315" width="2.875" style="149" customWidth="1"/>
    <col min="10316" max="10496" width="9" style="149"/>
    <col min="10497" max="10498" width="1.875" style="149" customWidth="1"/>
    <col min="10499" max="10503" width="2.75" style="149" customWidth="1"/>
    <col min="10504" max="10504" width="2.875" style="149" customWidth="1"/>
    <col min="10505" max="10505" width="2.75" style="149" customWidth="1"/>
    <col min="10506" max="10506" width="2.875" style="149" customWidth="1"/>
    <col min="10507" max="10510" width="2.75" style="149" customWidth="1"/>
    <col min="10511" max="10514" width="2.875" style="149" customWidth="1"/>
    <col min="10515" max="10515" width="3" style="149" customWidth="1"/>
    <col min="10516" max="10571" width="2.875" style="149" customWidth="1"/>
    <col min="10572" max="10752" width="9" style="149"/>
    <col min="10753" max="10754" width="1.875" style="149" customWidth="1"/>
    <col min="10755" max="10759" width="2.75" style="149" customWidth="1"/>
    <col min="10760" max="10760" width="2.875" style="149" customWidth="1"/>
    <col min="10761" max="10761" width="2.75" style="149" customWidth="1"/>
    <col min="10762" max="10762" width="2.875" style="149" customWidth="1"/>
    <col min="10763" max="10766" width="2.75" style="149" customWidth="1"/>
    <col min="10767" max="10770" width="2.875" style="149" customWidth="1"/>
    <col min="10771" max="10771" width="3" style="149" customWidth="1"/>
    <col min="10772" max="10827" width="2.875" style="149" customWidth="1"/>
    <col min="10828" max="11008" width="9" style="149"/>
    <col min="11009" max="11010" width="1.875" style="149" customWidth="1"/>
    <col min="11011" max="11015" width="2.75" style="149" customWidth="1"/>
    <col min="11016" max="11016" width="2.875" style="149" customWidth="1"/>
    <col min="11017" max="11017" width="2.75" style="149" customWidth="1"/>
    <col min="11018" max="11018" width="2.875" style="149" customWidth="1"/>
    <col min="11019" max="11022" width="2.75" style="149" customWidth="1"/>
    <col min="11023" max="11026" width="2.875" style="149" customWidth="1"/>
    <col min="11027" max="11027" width="3" style="149" customWidth="1"/>
    <col min="11028" max="11083" width="2.875" style="149" customWidth="1"/>
    <col min="11084" max="11264" width="9" style="149"/>
    <col min="11265" max="11266" width="1.875" style="149" customWidth="1"/>
    <col min="11267" max="11271" width="2.75" style="149" customWidth="1"/>
    <col min="11272" max="11272" width="2.875" style="149" customWidth="1"/>
    <col min="11273" max="11273" width="2.75" style="149" customWidth="1"/>
    <col min="11274" max="11274" width="2.875" style="149" customWidth="1"/>
    <col min="11275" max="11278" width="2.75" style="149" customWidth="1"/>
    <col min="11279" max="11282" width="2.875" style="149" customWidth="1"/>
    <col min="11283" max="11283" width="3" style="149" customWidth="1"/>
    <col min="11284" max="11339" width="2.875" style="149" customWidth="1"/>
    <col min="11340" max="11520" width="9" style="149"/>
    <col min="11521" max="11522" width="1.875" style="149" customWidth="1"/>
    <col min="11523" max="11527" width="2.75" style="149" customWidth="1"/>
    <col min="11528" max="11528" width="2.875" style="149" customWidth="1"/>
    <col min="11529" max="11529" width="2.75" style="149" customWidth="1"/>
    <col min="11530" max="11530" width="2.875" style="149" customWidth="1"/>
    <col min="11531" max="11534" width="2.75" style="149" customWidth="1"/>
    <col min="11535" max="11538" width="2.875" style="149" customWidth="1"/>
    <col min="11539" max="11539" width="3" style="149" customWidth="1"/>
    <col min="11540" max="11595" width="2.875" style="149" customWidth="1"/>
    <col min="11596" max="11776" width="9" style="149"/>
    <col min="11777" max="11778" width="1.875" style="149" customWidth="1"/>
    <col min="11779" max="11783" width="2.75" style="149" customWidth="1"/>
    <col min="11784" max="11784" width="2.875" style="149" customWidth="1"/>
    <col min="11785" max="11785" width="2.75" style="149" customWidth="1"/>
    <col min="11786" max="11786" width="2.875" style="149" customWidth="1"/>
    <col min="11787" max="11790" width="2.75" style="149" customWidth="1"/>
    <col min="11791" max="11794" width="2.875" style="149" customWidth="1"/>
    <col min="11795" max="11795" width="3" style="149" customWidth="1"/>
    <col min="11796" max="11851" width="2.875" style="149" customWidth="1"/>
    <col min="11852" max="12032" width="9" style="149"/>
    <col min="12033" max="12034" width="1.875" style="149" customWidth="1"/>
    <col min="12035" max="12039" width="2.75" style="149" customWidth="1"/>
    <col min="12040" max="12040" width="2.875" style="149" customWidth="1"/>
    <col min="12041" max="12041" width="2.75" style="149" customWidth="1"/>
    <col min="12042" max="12042" width="2.875" style="149" customWidth="1"/>
    <col min="12043" max="12046" width="2.75" style="149" customWidth="1"/>
    <col min="12047" max="12050" width="2.875" style="149" customWidth="1"/>
    <col min="12051" max="12051" width="3" style="149" customWidth="1"/>
    <col min="12052" max="12107" width="2.875" style="149" customWidth="1"/>
    <col min="12108" max="12288" width="9" style="149"/>
    <col min="12289" max="12290" width="1.875" style="149" customWidth="1"/>
    <col min="12291" max="12295" width="2.75" style="149" customWidth="1"/>
    <col min="12296" max="12296" width="2.875" style="149" customWidth="1"/>
    <col min="12297" max="12297" width="2.75" style="149" customWidth="1"/>
    <col min="12298" max="12298" width="2.875" style="149" customWidth="1"/>
    <col min="12299" max="12302" width="2.75" style="149" customWidth="1"/>
    <col min="12303" max="12306" width="2.875" style="149" customWidth="1"/>
    <col min="12307" max="12307" width="3" style="149" customWidth="1"/>
    <col min="12308" max="12363" width="2.875" style="149" customWidth="1"/>
    <col min="12364" max="12544" width="9" style="149"/>
    <col min="12545" max="12546" width="1.875" style="149" customWidth="1"/>
    <col min="12547" max="12551" width="2.75" style="149" customWidth="1"/>
    <col min="12552" max="12552" width="2.875" style="149" customWidth="1"/>
    <col min="12553" max="12553" width="2.75" style="149" customWidth="1"/>
    <col min="12554" max="12554" width="2.875" style="149" customWidth="1"/>
    <col min="12555" max="12558" width="2.75" style="149" customWidth="1"/>
    <col min="12559" max="12562" width="2.875" style="149" customWidth="1"/>
    <col min="12563" max="12563" width="3" style="149" customWidth="1"/>
    <col min="12564" max="12619" width="2.875" style="149" customWidth="1"/>
    <col min="12620" max="12800" width="9" style="149"/>
    <col min="12801" max="12802" width="1.875" style="149" customWidth="1"/>
    <col min="12803" max="12807" width="2.75" style="149" customWidth="1"/>
    <col min="12808" max="12808" width="2.875" style="149" customWidth="1"/>
    <col min="12809" max="12809" width="2.75" style="149" customWidth="1"/>
    <col min="12810" max="12810" width="2.875" style="149" customWidth="1"/>
    <col min="12811" max="12814" width="2.75" style="149" customWidth="1"/>
    <col min="12815" max="12818" width="2.875" style="149" customWidth="1"/>
    <col min="12819" max="12819" width="3" style="149" customWidth="1"/>
    <col min="12820" max="12875" width="2.875" style="149" customWidth="1"/>
    <col min="12876" max="13056" width="9" style="149"/>
    <col min="13057" max="13058" width="1.875" style="149" customWidth="1"/>
    <col min="13059" max="13063" width="2.75" style="149" customWidth="1"/>
    <col min="13064" max="13064" width="2.875" style="149" customWidth="1"/>
    <col min="13065" max="13065" width="2.75" style="149" customWidth="1"/>
    <col min="13066" max="13066" width="2.875" style="149" customWidth="1"/>
    <col min="13067" max="13070" width="2.75" style="149" customWidth="1"/>
    <col min="13071" max="13074" width="2.875" style="149" customWidth="1"/>
    <col min="13075" max="13075" width="3" style="149" customWidth="1"/>
    <col min="13076" max="13131" width="2.875" style="149" customWidth="1"/>
    <col min="13132" max="13312" width="9" style="149"/>
    <col min="13313" max="13314" width="1.875" style="149" customWidth="1"/>
    <col min="13315" max="13319" width="2.75" style="149" customWidth="1"/>
    <col min="13320" max="13320" width="2.875" style="149" customWidth="1"/>
    <col min="13321" max="13321" width="2.75" style="149" customWidth="1"/>
    <col min="13322" max="13322" width="2.875" style="149" customWidth="1"/>
    <col min="13323" max="13326" width="2.75" style="149" customWidth="1"/>
    <col min="13327" max="13330" width="2.875" style="149" customWidth="1"/>
    <col min="13331" max="13331" width="3" style="149" customWidth="1"/>
    <col min="13332" max="13387" width="2.875" style="149" customWidth="1"/>
    <col min="13388" max="13568" width="9" style="149"/>
    <col min="13569" max="13570" width="1.875" style="149" customWidth="1"/>
    <col min="13571" max="13575" width="2.75" style="149" customWidth="1"/>
    <col min="13576" max="13576" width="2.875" style="149" customWidth="1"/>
    <col min="13577" max="13577" width="2.75" style="149" customWidth="1"/>
    <col min="13578" max="13578" width="2.875" style="149" customWidth="1"/>
    <col min="13579" max="13582" width="2.75" style="149" customWidth="1"/>
    <col min="13583" max="13586" width="2.875" style="149" customWidth="1"/>
    <col min="13587" max="13587" width="3" style="149" customWidth="1"/>
    <col min="13588" max="13643" width="2.875" style="149" customWidth="1"/>
    <col min="13644" max="13824" width="9" style="149"/>
    <col min="13825" max="13826" width="1.875" style="149" customWidth="1"/>
    <col min="13827" max="13831" width="2.75" style="149" customWidth="1"/>
    <col min="13832" max="13832" width="2.875" style="149" customWidth="1"/>
    <col min="13833" max="13833" width="2.75" style="149" customWidth="1"/>
    <col min="13834" max="13834" width="2.875" style="149" customWidth="1"/>
    <col min="13835" max="13838" width="2.75" style="149" customWidth="1"/>
    <col min="13839" max="13842" width="2.875" style="149" customWidth="1"/>
    <col min="13843" max="13843" width="3" style="149" customWidth="1"/>
    <col min="13844" max="13899" width="2.875" style="149" customWidth="1"/>
    <col min="13900" max="14080" width="9" style="149"/>
    <col min="14081" max="14082" width="1.875" style="149" customWidth="1"/>
    <col min="14083" max="14087" width="2.75" style="149" customWidth="1"/>
    <col min="14088" max="14088" width="2.875" style="149" customWidth="1"/>
    <col min="14089" max="14089" width="2.75" style="149" customWidth="1"/>
    <col min="14090" max="14090" width="2.875" style="149" customWidth="1"/>
    <col min="14091" max="14094" width="2.75" style="149" customWidth="1"/>
    <col min="14095" max="14098" width="2.875" style="149" customWidth="1"/>
    <col min="14099" max="14099" width="3" style="149" customWidth="1"/>
    <col min="14100" max="14155" width="2.875" style="149" customWidth="1"/>
    <col min="14156" max="14336" width="9" style="149"/>
    <col min="14337" max="14338" width="1.875" style="149" customWidth="1"/>
    <col min="14339" max="14343" width="2.75" style="149" customWidth="1"/>
    <col min="14344" max="14344" width="2.875" style="149" customWidth="1"/>
    <col min="14345" max="14345" width="2.75" style="149" customWidth="1"/>
    <col min="14346" max="14346" width="2.875" style="149" customWidth="1"/>
    <col min="14347" max="14350" width="2.75" style="149" customWidth="1"/>
    <col min="14351" max="14354" width="2.875" style="149" customWidth="1"/>
    <col min="14355" max="14355" width="3" style="149" customWidth="1"/>
    <col min="14356" max="14411" width="2.875" style="149" customWidth="1"/>
    <col min="14412" max="14592" width="9" style="149"/>
    <col min="14593" max="14594" width="1.875" style="149" customWidth="1"/>
    <col min="14595" max="14599" width="2.75" style="149" customWidth="1"/>
    <col min="14600" max="14600" width="2.875" style="149" customWidth="1"/>
    <col min="14601" max="14601" width="2.75" style="149" customWidth="1"/>
    <col min="14602" max="14602" width="2.875" style="149" customWidth="1"/>
    <col min="14603" max="14606" width="2.75" style="149" customWidth="1"/>
    <col min="14607" max="14610" width="2.875" style="149" customWidth="1"/>
    <col min="14611" max="14611" width="3" style="149" customWidth="1"/>
    <col min="14612" max="14667" width="2.875" style="149" customWidth="1"/>
    <col min="14668" max="14848" width="9" style="149"/>
    <col min="14849" max="14850" width="1.875" style="149" customWidth="1"/>
    <col min="14851" max="14855" width="2.75" style="149" customWidth="1"/>
    <col min="14856" max="14856" width="2.875" style="149" customWidth="1"/>
    <col min="14857" max="14857" width="2.75" style="149" customWidth="1"/>
    <col min="14858" max="14858" width="2.875" style="149" customWidth="1"/>
    <col min="14859" max="14862" width="2.75" style="149" customWidth="1"/>
    <col min="14863" max="14866" width="2.875" style="149" customWidth="1"/>
    <col min="14867" max="14867" width="3" style="149" customWidth="1"/>
    <col min="14868" max="14923" width="2.875" style="149" customWidth="1"/>
    <col min="14924" max="15104" width="9" style="149"/>
    <col min="15105" max="15106" width="1.875" style="149" customWidth="1"/>
    <col min="15107" max="15111" width="2.75" style="149" customWidth="1"/>
    <col min="15112" max="15112" width="2.875" style="149" customWidth="1"/>
    <col min="15113" max="15113" width="2.75" style="149" customWidth="1"/>
    <col min="15114" max="15114" width="2.875" style="149" customWidth="1"/>
    <col min="15115" max="15118" width="2.75" style="149" customWidth="1"/>
    <col min="15119" max="15122" width="2.875" style="149" customWidth="1"/>
    <col min="15123" max="15123" width="3" style="149" customWidth="1"/>
    <col min="15124" max="15179" width="2.875" style="149" customWidth="1"/>
    <col min="15180" max="15360" width="9" style="149"/>
    <col min="15361" max="15362" width="1.875" style="149" customWidth="1"/>
    <col min="15363" max="15367" width="2.75" style="149" customWidth="1"/>
    <col min="15368" max="15368" width="2.875" style="149" customWidth="1"/>
    <col min="15369" max="15369" width="2.75" style="149" customWidth="1"/>
    <col min="15370" max="15370" width="2.875" style="149" customWidth="1"/>
    <col min="15371" max="15374" width="2.75" style="149" customWidth="1"/>
    <col min="15375" max="15378" width="2.875" style="149" customWidth="1"/>
    <col min="15379" max="15379" width="3" style="149" customWidth="1"/>
    <col min="15380" max="15435" width="2.875" style="149" customWidth="1"/>
    <col min="15436" max="15616" width="9" style="149"/>
    <col min="15617" max="15618" width="1.875" style="149" customWidth="1"/>
    <col min="15619" max="15623" width="2.75" style="149" customWidth="1"/>
    <col min="15624" max="15624" width="2.875" style="149" customWidth="1"/>
    <col min="15625" max="15625" width="2.75" style="149" customWidth="1"/>
    <col min="15626" max="15626" width="2.875" style="149" customWidth="1"/>
    <col min="15627" max="15630" width="2.75" style="149" customWidth="1"/>
    <col min="15631" max="15634" width="2.875" style="149" customWidth="1"/>
    <col min="15635" max="15635" width="3" style="149" customWidth="1"/>
    <col min="15636" max="15691" width="2.875" style="149" customWidth="1"/>
    <col min="15692" max="15872" width="9" style="149"/>
    <col min="15873" max="15874" width="1.875" style="149" customWidth="1"/>
    <col min="15875" max="15879" width="2.75" style="149" customWidth="1"/>
    <col min="15880" max="15880" width="2.875" style="149" customWidth="1"/>
    <col min="15881" max="15881" width="2.75" style="149" customWidth="1"/>
    <col min="15882" max="15882" width="2.875" style="149" customWidth="1"/>
    <col min="15883" max="15886" width="2.75" style="149" customWidth="1"/>
    <col min="15887" max="15890" width="2.875" style="149" customWidth="1"/>
    <col min="15891" max="15891" width="3" style="149" customWidth="1"/>
    <col min="15892" max="15947" width="2.875" style="149" customWidth="1"/>
    <col min="15948" max="16128" width="9" style="149"/>
    <col min="16129" max="16130" width="1.875" style="149" customWidth="1"/>
    <col min="16131" max="16135" width="2.75" style="149" customWidth="1"/>
    <col min="16136" max="16136" width="2.875" style="149" customWidth="1"/>
    <col min="16137" max="16137" width="2.75" style="149" customWidth="1"/>
    <col min="16138" max="16138" width="2.875" style="149" customWidth="1"/>
    <col min="16139" max="16142" width="2.75" style="149" customWidth="1"/>
    <col min="16143" max="16146" width="2.875" style="149" customWidth="1"/>
    <col min="16147" max="16147" width="3" style="149" customWidth="1"/>
    <col min="16148" max="16203" width="2.875" style="149" customWidth="1"/>
    <col min="16204" max="16384" width="9" style="149"/>
  </cols>
  <sheetData>
    <row r="1" spans="1:64" ht="20.25" customHeight="1">
      <c r="A1" s="148"/>
      <c r="B1" s="269" t="s">
        <v>128</v>
      </c>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148"/>
      <c r="AI1" s="148"/>
    </row>
    <row r="2" spans="1:64" ht="16.5" customHeight="1">
      <c r="A2" s="148"/>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148"/>
      <c r="AI2" s="148"/>
    </row>
    <row r="3" spans="1:64" ht="8.25" customHeight="1">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row>
    <row r="4" spans="1:64" ht="8.25" customHeight="1">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K4" s="270" t="s">
        <v>177</v>
      </c>
      <c r="AL4" s="271"/>
      <c r="AM4" s="271"/>
      <c r="AN4" s="271"/>
      <c r="AO4" s="271"/>
      <c r="AP4" s="271"/>
      <c r="AQ4" s="271"/>
      <c r="AR4" s="271"/>
      <c r="AS4" s="271"/>
      <c r="AT4" s="271"/>
      <c r="AU4" s="271"/>
      <c r="AV4" s="271"/>
      <c r="AW4" s="271"/>
      <c r="AX4" s="271"/>
      <c r="AY4" s="271"/>
      <c r="AZ4" s="271"/>
      <c r="BA4" s="271"/>
      <c r="BB4" s="271"/>
      <c r="BC4" s="271"/>
      <c r="BD4" s="271"/>
      <c r="BE4" s="271"/>
      <c r="BF4" s="271"/>
      <c r="BG4" s="271"/>
      <c r="BH4" s="271"/>
      <c r="BI4" s="271"/>
      <c r="BJ4" s="271"/>
    </row>
    <row r="5" spans="1:64" s="151" customFormat="1" ht="18" customHeight="1">
      <c r="A5" s="150"/>
      <c r="B5" s="272" t="s">
        <v>129</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150"/>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271"/>
    </row>
    <row r="6" spans="1:64" ht="3.75" customHeight="1">
      <c r="A6" s="148"/>
      <c r="B6" s="148"/>
      <c r="C6" s="148"/>
      <c r="D6" s="152"/>
      <c r="E6" s="152"/>
      <c r="F6" s="152"/>
      <c r="G6" s="152"/>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row>
    <row r="7" spans="1:64" ht="22.5" customHeight="1">
      <c r="A7" s="148"/>
      <c r="B7" s="148"/>
      <c r="C7" s="148"/>
      <c r="D7" s="276" t="s">
        <v>320</v>
      </c>
      <c r="E7" s="277"/>
      <c r="F7" s="277"/>
      <c r="G7" s="277"/>
      <c r="H7" s="277"/>
      <c r="I7" s="278"/>
      <c r="J7" s="279" t="str">
        <f>IF(【はじめに入力してください】基本情報入力シート!B4="","",【はじめに入力してください】基本情報入力シート!B4)</f>
        <v>民間施設の敷地</v>
      </c>
      <c r="K7" s="280"/>
      <c r="L7" s="280"/>
      <c r="M7" s="280"/>
      <c r="N7" s="280"/>
      <c r="O7" s="280"/>
      <c r="P7" s="280"/>
      <c r="Q7" s="280"/>
      <c r="R7" s="280"/>
      <c r="S7" s="280"/>
      <c r="T7" s="280"/>
      <c r="U7" s="280"/>
      <c r="V7" s="280"/>
      <c r="W7" s="280"/>
      <c r="X7" s="280"/>
      <c r="Y7" s="280"/>
      <c r="Z7" s="280"/>
      <c r="AA7" s="280"/>
      <c r="AB7" s="280"/>
      <c r="AC7" s="280"/>
      <c r="AD7" s="280"/>
      <c r="AE7" s="280"/>
      <c r="AF7" s="280"/>
      <c r="AG7" s="281"/>
      <c r="AH7" s="148"/>
      <c r="AI7" s="148"/>
      <c r="AK7" s="271"/>
      <c r="AL7" s="271"/>
      <c r="AM7" s="271"/>
      <c r="AN7" s="271"/>
      <c r="AO7" s="271"/>
      <c r="AP7" s="271"/>
      <c r="AQ7" s="271"/>
      <c r="AR7" s="271"/>
      <c r="AS7" s="271"/>
      <c r="AT7" s="271"/>
      <c r="AU7" s="271"/>
      <c r="AV7" s="271"/>
      <c r="AW7" s="271"/>
      <c r="AX7" s="271"/>
      <c r="AY7" s="271"/>
      <c r="AZ7" s="271"/>
      <c r="BA7" s="271"/>
      <c r="BB7" s="271"/>
      <c r="BC7" s="271"/>
      <c r="BD7" s="271"/>
      <c r="BE7" s="271"/>
      <c r="BF7" s="271"/>
      <c r="BG7" s="271"/>
      <c r="BH7" s="271"/>
      <c r="BI7" s="271"/>
      <c r="BJ7" s="271"/>
      <c r="BL7" s="153" t="str">
        <f>IF(J7="民間施設の敷地","〇","×")</f>
        <v>〇</v>
      </c>
    </row>
    <row r="8" spans="1:64" ht="20.25" customHeight="1">
      <c r="A8" s="148"/>
      <c r="B8" s="148"/>
      <c r="C8" s="148"/>
      <c r="D8" s="253" t="s">
        <v>130</v>
      </c>
      <c r="E8" s="242"/>
      <c r="F8" s="242"/>
      <c r="G8" s="242"/>
      <c r="H8" s="242"/>
      <c r="I8" s="254"/>
      <c r="J8" s="273" t="str">
        <f>IF(【はじめに入力してください】基本情報入力シート!B5="","",【はじめに入力してください】基本情報入力シート!B5)</f>
        <v/>
      </c>
      <c r="K8" s="274"/>
      <c r="L8" s="274"/>
      <c r="M8" s="274"/>
      <c r="N8" s="274"/>
      <c r="O8" s="274"/>
      <c r="P8" s="274"/>
      <c r="Q8" s="274"/>
      <c r="R8" s="274"/>
      <c r="S8" s="274"/>
      <c r="T8" s="274"/>
      <c r="U8" s="274"/>
      <c r="V8" s="274"/>
      <c r="W8" s="274"/>
      <c r="X8" s="274"/>
      <c r="Y8" s="274"/>
      <c r="Z8" s="274"/>
      <c r="AA8" s="274"/>
      <c r="AB8" s="274"/>
      <c r="AC8" s="274"/>
      <c r="AD8" s="274"/>
      <c r="AE8" s="274"/>
      <c r="AF8" s="274"/>
      <c r="AG8" s="275"/>
      <c r="AH8" s="148"/>
      <c r="AI8" s="148"/>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271"/>
    </row>
    <row r="9" spans="1:64" ht="20.25" customHeight="1">
      <c r="A9" s="148"/>
      <c r="B9" s="148"/>
      <c r="C9" s="148"/>
      <c r="D9" s="253" t="s">
        <v>131</v>
      </c>
      <c r="E9" s="242"/>
      <c r="F9" s="242"/>
      <c r="G9" s="242"/>
      <c r="H9" s="242"/>
      <c r="I9" s="254"/>
      <c r="J9" s="274" t="str">
        <f>IF(【はじめに入力してください】基本情報入力シート!B6="","",【はじめに入力してください】基本情報入力シート!B6)</f>
        <v/>
      </c>
      <c r="K9" s="274"/>
      <c r="L9" s="274"/>
      <c r="M9" s="274"/>
      <c r="N9" s="274"/>
      <c r="O9" s="274"/>
      <c r="P9" s="274"/>
      <c r="Q9" s="274"/>
      <c r="R9" s="274"/>
      <c r="S9" s="274"/>
      <c r="T9" s="274"/>
      <c r="U9" s="274"/>
      <c r="V9" s="274"/>
      <c r="W9" s="274"/>
      <c r="X9" s="274"/>
      <c r="Y9" s="274"/>
      <c r="Z9" s="274"/>
      <c r="AA9" s="274"/>
      <c r="AB9" s="274"/>
      <c r="AC9" s="274"/>
      <c r="AD9" s="274"/>
      <c r="AE9" s="274"/>
      <c r="AF9" s="274"/>
      <c r="AG9" s="275"/>
      <c r="AH9" s="148"/>
      <c r="AI9" s="148"/>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row>
    <row r="10" spans="1:64" ht="20.25" customHeight="1">
      <c r="A10" s="148"/>
      <c r="B10" s="148"/>
      <c r="C10" s="148"/>
      <c r="D10" s="253" t="s">
        <v>132</v>
      </c>
      <c r="E10" s="242"/>
      <c r="F10" s="242"/>
      <c r="G10" s="242"/>
      <c r="H10" s="242"/>
      <c r="I10" s="254"/>
      <c r="J10" s="274" t="str">
        <f>IF(【はじめに入力してください】基本情報入力シート!B7="","",【はじめに入力してください】基本情報入力シート!B7)</f>
        <v/>
      </c>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5"/>
      <c r="AH10" s="148"/>
      <c r="AI10" s="148"/>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271"/>
    </row>
    <row r="11" spans="1:64" ht="21.75" customHeight="1">
      <c r="A11" s="148"/>
      <c r="B11" s="148"/>
      <c r="C11" s="148"/>
      <c r="D11" s="253" t="s">
        <v>120</v>
      </c>
      <c r="E11" s="242"/>
      <c r="F11" s="242"/>
      <c r="G11" s="242"/>
      <c r="H11" s="242"/>
      <c r="I11" s="254"/>
      <c r="J11" s="260" t="str">
        <f>IF(【はじめに入力してください】基本情報入力シート!B9="","",【はじめに入力してください】基本情報入力シート!B9)</f>
        <v/>
      </c>
      <c r="K11" s="260"/>
      <c r="L11" s="260"/>
      <c r="M11" s="260"/>
      <c r="N11" s="260"/>
      <c r="O11" s="260"/>
      <c r="P11" s="260"/>
      <c r="Q11" s="260"/>
      <c r="R11" s="261"/>
      <c r="S11" s="262" t="s">
        <v>123</v>
      </c>
      <c r="T11" s="260"/>
      <c r="U11" s="260"/>
      <c r="V11" s="260"/>
      <c r="W11" s="260"/>
      <c r="X11" s="261"/>
      <c r="Y11" s="260" t="str">
        <f>IF(【はじめに入力してください】基本情報入力シート!B11="","",【はじめに入力してください】基本情報入力シート!B11)</f>
        <v/>
      </c>
      <c r="Z11" s="260"/>
      <c r="AA11" s="260"/>
      <c r="AB11" s="260"/>
      <c r="AC11" s="260"/>
      <c r="AD11" s="260"/>
      <c r="AE11" s="260"/>
      <c r="AF11" s="260"/>
      <c r="AG11" s="261"/>
      <c r="AH11" s="148"/>
      <c r="AI11" s="148"/>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c r="BI11" s="271"/>
      <c r="BJ11" s="271"/>
    </row>
    <row r="12" spans="1:64" ht="21.75" customHeight="1">
      <c r="A12" s="148"/>
      <c r="B12" s="148"/>
      <c r="C12" s="148"/>
      <c r="D12" s="253" t="s">
        <v>122</v>
      </c>
      <c r="E12" s="242"/>
      <c r="F12" s="242"/>
      <c r="G12" s="242"/>
      <c r="H12" s="242"/>
      <c r="I12" s="254"/>
      <c r="J12" s="260" t="str">
        <f>IF(【はじめに入力してください】基本情報入力シート!B10="","",【はじめに入力してください】基本情報入力シート!B10)</f>
        <v/>
      </c>
      <c r="K12" s="260"/>
      <c r="L12" s="260"/>
      <c r="M12" s="260"/>
      <c r="N12" s="260"/>
      <c r="O12" s="260"/>
      <c r="P12" s="260"/>
      <c r="Q12" s="260"/>
      <c r="R12" s="261"/>
      <c r="S12" s="262" t="s">
        <v>124</v>
      </c>
      <c r="T12" s="260"/>
      <c r="U12" s="260"/>
      <c r="V12" s="260"/>
      <c r="W12" s="260"/>
      <c r="X12" s="261"/>
      <c r="Y12" s="260" t="str">
        <f>IF(【はじめに入力してください】基本情報入力シート!B12="","",【はじめに入力してください】基本情報入力シート!B12)</f>
        <v/>
      </c>
      <c r="Z12" s="260"/>
      <c r="AA12" s="260"/>
      <c r="AB12" s="260"/>
      <c r="AC12" s="260"/>
      <c r="AD12" s="260"/>
      <c r="AE12" s="260"/>
      <c r="AF12" s="260"/>
      <c r="AG12" s="261"/>
      <c r="AH12" s="148"/>
      <c r="AI12" s="148"/>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row>
    <row r="13" spans="1:64" ht="21.75" customHeight="1">
      <c r="A13" s="148"/>
      <c r="B13" s="148"/>
      <c r="C13" s="148"/>
      <c r="D13" s="253" t="s">
        <v>118</v>
      </c>
      <c r="E13" s="242"/>
      <c r="F13" s="242"/>
      <c r="G13" s="242"/>
      <c r="H13" s="242"/>
      <c r="I13" s="254"/>
      <c r="J13" s="260" t="str">
        <f>IF(【はじめに入力してください】基本情報入力シート!B8="","",【はじめに入力してください】基本情報入力シート!B8)</f>
        <v/>
      </c>
      <c r="K13" s="260"/>
      <c r="L13" s="260"/>
      <c r="M13" s="260"/>
      <c r="N13" s="260"/>
      <c r="O13" s="260"/>
      <c r="P13" s="260"/>
      <c r="Q13" s="260"/>
      <c r="R13" s="261"/>
      <c r="S13" s="263" t="s">
        <v>133</v>
      </c>
      <c r="T13" s="264"/>
      <c r="U13" s="264"/>
      <c r="V13" s="264"/>
      <c r="W13" s="264"/>
      <c r="X13" s="265"/>
      <c r="Y13" s="260" t="str">
        <f>IF(【はじめに入力してください】基本情報入力シート!B13="","",【はじめに入力してください】基本情報入力シート!B13)</f>
        <v/>
      </c>
      <c r="Z13" s="260"/>
      <c r="AA13" s="260"/>
      <c r="AB13" s="260"/>
      <c r="AC13" s="260"/>
      <c r="AD13" s="260"/>
      <c r="AE13" s="260"/>
      <c r="AF13" s="260"/>
      <c r="AG13" s="261"/>
      <c r="AH13" s="148"/>
      <c r="AI13" s="148"/>
      <c r="AK13" s="271"/>
      <c r="AL13" s="271"/>
      <c r="AM13" s="271"/>
      <c r="AN13" s="271"/>
      <c r="AO13" s="271"/>
      <c r="AP13" s="271"/>
      <c r="AQ13" s="271"/>
      <c r="AR13" s="271"/>
      <c r="AS13" s="271"/>
      <c r="AT13" s="271"/>
      <c r="AU13" s="271"/>
      <c r="AV13" s="271"/>
      <c r="AW13" s="271"/>
      <c r="AX13" s="271"/>
      <c r="AY13" s="271"/>
      <c r="AZ13" s="271"/>
      <c r="BA13" s="271"/>
      <c r="BB13" s="271"/>
      <c r="BC13" s="271"/>
      <c r="BD13" s="271"/>
      <c r="BE13" s="271"/>
      <c r="BF13" s="271"/>
      <c r="BG13" s="271"/>
      <c r="BH13" s="271"/>
      <c r="BI13" s="271"/>
      <c r="BJ13" s="271"/>
    </row>
    <row r="14" spans="1:64" ht="7.5" customHeight="1">
      <c r="A14" s="148"/>
      <c r="B14" s="148"/>
      <c r="C14" s="148"/>
      <c r="D14" s="148"/>
      <c r="E14" s="148"/>
      <c r="F14" s="148"/>
      <c r="G14" s="154"/>
      <c r="H14" s="154"/>
      <c r="I14" s="154"/>
      <c r="J14" s="154"/>
      <c r="K14" s="154"/>
      <c r="L14" s="154"/>
      <c r="M14" s="154"/>
      <c r="N14" s="154"/>
      <c r="O14" s="154"/>
      <c r="P14" s="154"/>
      <c r="Q14" s="148"/>
      <c r="R14" s="148"/>
      <c r="S14" s="148"/>
      <c r="T14" s="148"/>
      <c r="U14" s="154"/>
      <c r="V14" s="154"/>
      <c r="W14" s="154"/>
      <c r="X14" s="154"/>
      <c r="Y14" s="154"/>
      <c r="Z14" s="148"/>
      <c r="AA14" s="148"/>
      <c r="AB14" s="148"/>
      <c r="AC14" s="148"/>
      <c r="AD14" s="148"/>
      <c r="AE14" s="148"/>
      <c r="AF14" s="148"/>
      <c r="AG14" s="148"/>
      <c r="AH14" s="148"/>
      <c r="AI14" s="148"/>
      <c r="AK14" s="271"/>
      <c r="AL14" s="271"/>
      <c r="AM14" s="271"/>
      <c r="AN14" s="271"/>
      <c r="AO14" s="271"/>
      <c r="AP14" s="271"/>
      <c r="AQ14" s="271"/>
      <c r="AR14" s="271"/>
      <c r="AS14" s="271"/>
      <c r="AT14" s="271"/>
      <c r="AU14" s="271"/>
      <c r="AV14" s="271"/>
      <c r="AW14" s="271"/>
      <c r="AX14" s="271"/>
      <c r="AY14" s="271"/>
      <c r="AZ14" s="271"/>
      <c r="BA14" s="271"/>
      <c r="BB14" s="271"/>
      <c r="BC14" s="271"/>
      <c r="BD14" s="271"/>
      <c r="BE14" s="271"/>
      <c r="BF14" s="271"/>
      <c r="BG14" s="271"/>
      <c r="BH14" s="271"/>
      <c r="BI14" s="271"/>
      <c r="BJ14" s="271"/>
    </row>
    <row r="15" spans="1:64" s="151" customFormat="1" ht="24" customHeight="1">
      <c r="A15" s="150"/>
      <c r="B15" s="266" t="s">
        <v>134</v>
      </c>
      <c r="C15" s="267"/>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8"/>
      <c r="AI15" s="150"/>
      <c r="AK15" s="271"/>
      <c r="AL15" s="271"/>
      <c r="AM15" s="271"/>
      <c r="AN15" s="271"/>
      <c r="AO15" s="271"/>
      <c r="AP15" s="271"/>
      <c r="AQ15" s="271"/>
      <c r="AR15" s="271"/>
      <c r="AS15" s="271"/>
      <c r="AT15" s="271"/>
      <c r="AU15" s="271"/>
      <c r="AV15" s="271"/>
      <c r="AW15" s="271"/>
      <c r="AX15" s="271"/>
      <c r="AY15" s="271"/>
      <c r="AZ15" s="271"/>
      <c r="BA15" s="271"/>
      <c r="BB15" s="271"/>
      <c r="BC15" s="271"/>
      <c r="BD15" s="271"/>
      <c r="BE15" s="271"/>
      <c r="BF15" s="271"/>
      <c r="BG15" s="271"/>
      <c r="BH15" s="271"/>
      <c r="BI15" s="271"/>
      <c r="BJ15" s="271"/>
    </row>
    <row r="16" spans="1:64" ht="4.5" customHeight="1">
      <c r="A16" s="148"/>
      <c r="B16" s="155"/>
      <c r="C16" s="154"/>
      <c r="D16" s="156"/>
      <c r="E16" s="156"/>
      <c r="F16" s="156"/>
      <c r="G16" s="156"/>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7"/>
      <c r="AI16" s="148"/>
      <c r="AK16" s="271"/>
      <c r="AL16" s="271"/>
      <c r="AM16" s="271"/>
      <c r="AN16" s="271"/>
      <c r="AO16" s="271"/>
      <c r="AP16" s="271"/>
      <c r="AQ16" s="271"/>
      <c r="AR16" s="271"/>
      <c r="AS16" s="271"/>
      <c r="AT16" s="271"/>
      <c r="AU16" s="271"/>
      <c r="AV16" s="271"/>
      <c r="AW16" s="271"/>
      <c r="AX16" s="271"/>
      <c r="AY16" s="271"/>
      <c r="AZ16" s="271"/>
      <c r="BA16" s="271"/>
      <c r="BB16" s="271"/>
      <c r="BC16" s="271"/>
      <c r="BD16" s="271"/>
      <c r="BE16" s="271"/>
      <c r="BF16" s="271"/>
      <c r="BG16" s="271"/>
      <c r="BH16" s="271"/>
      <c r="BI16" s="271"/>
      <c r="BJ16" s="271"/>
    </row>
    <row r="17" spans="1:45" ht="17.25" customHeight="1">
      <c r="A17" s="148"/>
      <c r="B17" s="155"/>
      <c r="C17" s="154"/>
      <c r="D17" s="255" t="s">
        <v>135</v>
      </c>
      <c r="E17" s="255"/>
      <c r="F17" s="255"/>
      <c r="G17" s="255"/>
      <c r="H17" s="255"/>
      <c r="I17" s="255"/>
      <c r="J17" s="255"/>
      <c r="K17" s="255"/>
      <c r="L17" s="158" t="s">
        <v>136</v>
      </c>
      <c r="M17" s="259" t="str">
        <f>IF(Y13="無",MIN(V32,AD39),V32)</f>
        <v/>
      </c>
      <c r="N17" s="259"/>
      <c r="O17" s="259"/>
      <c r="P17" s="259"/>
      <c r="Q17" s="259"/>
      <c r="R17" s="259"/>
      <c r="S17" s="154"/>
      <c r="T17" s="154"/>
      <c r="U17" s="154"/>
      <c r="V17" s="154"/>
      <c r="W17" s="154"/>
      <c r="X17" s="154"/>
      <c r="Y17" s="154"/>
      <c r="Z17" s="154"/>
      <c r="AA17" s="154"/>
      <c r="AB17" s="154"/>
      <c r="AC17" s="154"/>
      <c r="AD17" s="154"/>
      <c r="AE17" s="154"/>
      <c r="AF17" s="154"/>
      <c r="AG17" s="154"/>
      <c r="AH17" s="157"/>
      <c r="AI17" s="148"/>
    </row>
    <row r="18" spans="1:45" ht="4.5" customHeight="1">
      <c r="A18" s="148"/>
      <c r="B18" s="155"/>
      <c r="C18" s="154"/>
      <c r="D18" s="159"/>
      <c r="E18" s="159"/>
      <c r="F18" s="159"/>
      <c r="G18" s="159"/>
      <c r="H18" s="159"/>
      <c r="I18" s="159"/>
      <c r="J18" s="159"/>
      <c r="K18" s="154"/>
      <c r="L18" s="158"/>
      <c r="M18" s="160"/>
      <c r="N18" s="160"/>
      <c r="O18" s="160"/>
      <c r="P18" s="160"/>
      <c r="Q18" s="160"/>
      <c r="R18" s="160"/>
      <c r="S18" s="154"/>
      <c r="T18" s="154"/>
      <c r="U18" s="154"/>
      <c r="V18" s="154"/>
      <c r="W18" s="154"/>
      <c r="X18" s="154"/>
      <c r="Y18" s="154"/>
      <c r="Z18" s="154"/>
      <c r="AA18" s="154"/>
      <c r="AB18" s="154"/>
      <c r="AC18" s="154"/>
      <c r="AD18" s="154"/>
      <c r="AE18" s="154"/>
      <c r="AF18" s="154"/>
      <c r="AG18" s="154"/>
      <c r="AH18" s="157"/>
      <c r="AI18" s="148"/>
    </row>
    <row r="19" spans="1:45" ht="17.25" customHeight="1">
      <c r="A19" s="148"/>
      <c r="B19" s="155"/>
      <c r="C19" s="154"/>
      <c r="D19" s="255" t="s">
        <v>137</v>
      </c>
      <c r="E19" s="255"/>
      <c r="F19" s="255"/>
      <c r="G19" s="255"/>
      <c r="H19" s="255"/>
      <c r="I19" s="255"/>
      <c r="J19" s="255"/>
      <c r="K19" s="255"/>
      <c r="L19" s="158" t="s">
        <v>136</v>
      </c>
      <c r="M19" s="256" t="str">
        <f>V48</f>
        <v/>
      </c>
      <c r="N19" s="256"/>
      <c r="O19" s="256"/>
      <c r="P19" s="256"/>
      <c r="Q19" s="256"/>
      <c r="R19" s="256"/>
      <c r="S19" s="154"/>
      <c r="T19" s="154"/>
      <c r="U19" s="154"/>
      <c r="V19" s="154"/>
      <c r="W19" s="154"/>
      <c r="X19" s="154"/>
      <c r="Y19" s="154"/>
      <c r="Z19" s="154"/>
      <c r="AA19" s="154"/>
      <c r="AB19" s="154"/>
      <c r="AC19" s="154"/>
      <c r="AD19" s="154"/>
      <c r="AE19" s="154"/>
      <c r="AF19" s="154"/>
      <c r="AG19" s="154"/>
      <c r="AH19" s="157"/>
      <c r="AI19" s="148"/>
    </row>
    <row r="20" spans="1:45" ht="4.5" customHeight="1">
      <c r="A20" s="148"/>
      <c r="B20" s="155"/>
      <c r="C20" s="154"/>
      <c r="D20" s="159"/>
      <c r="E20" s="159"/>
      <c r="F20" s="159"/>
      <c r="G20" s="159"/>
      <c r="H20" s="159"/>
      <c r="I20" s="159"/>
      <c r="J20" s="159"/>
      <c r="K20" s="154"/>
      <c r="L20" s="158"/>
      <c r="M20" s="160"/>
      <c r="N20" s="160"/>
      <c r="O20" s="160"/>
      <c r="P20" s="160"/>
      <c r="Q20" s="160"/>
      <c r="R20" s="160"/>
      <c r="S20" s="154"/>
      <c r="T20" s="154"/>
      <c r="U20" s="154"/>
      <c r="V20" s="154"/>
      <c r="W20" s="154"/>
      <c r="X20" s="154"/>
      <c r="Y20" s="154"/>
      <c r="Z20" s="154"/>
      <c r="AA20" s="154"/>
      <c r="AB20" s="154"/>
      <c r="AC20" s="154"/>
      <c r="AD20" s="154"/>
      <c r="AE20" s="154"/>
      <c r="AF20" s="154"/>
      <c r="AG20" s="154"/>
      <c r="AH20" s="157"/>
      <c r="AI20" s="148"/>
    </row>
    <row r="21" spans="1:45" ht="17.25" customHeight="1">
      <c r="A21" s="148"/>
      <c r="B21" s="161"/>
      <c r="C21" s="162"/>
      <c r="D21" s="257" t="s">
        <v>138</v>
      </c>
      <c r="E21" s="257"/>
      <c r="F21" s="257"/>
      <c r="G21" s="257"/>
      <c r="H21" s="257"/>
      <c r="I21" s="257"/>
      <c r="J21" s="257"/>
      <c r="K21" s="257"/>
      <c r="L21" s="163" t="s">
        <v>136</v>
      </c>
      <c r="M21" s="258" t="str">
        <f>T59</f>
        <v/>
      </c>
      <c r="N21" s="258"/>
      <c r="O21" s="258"/>
      <c r="P21" s="258"/>
      <c r="Q21" s="258"/>
      <c r="R21" s="258"/>
      <c r="S21" s="162"/>
      <c r="T21" s="162"/>
      <c r="U21" s="162"/>
      <c r="V21" s="162"/>
      <c r="W21" s="162"/>
      <c r="X21" s="162"/>
      <c r="Y21" s="162"/>
      <c r="Z21" s="162"/>
      <c r="AA21" s="162"/>
      <c r="AB21" s="162"/>
      <c r="AC21" s="162"/>
      <c r="AD21" s="162"/>
      <c r="AE21" s="162"/>
      <c r="AF21" s="162"/>
      <c r="AG21" s="162"/>
      <c r="AH21" s="164"/>
      <c r="AI21" s="148"/>
    </row>
    <row r="22" spans="1:45" ht="8.25" customHeight="1">
      <c r="A22" s="148"/>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row>
    <row r="23" spans="1:45" s="151" customFormat="1" ht="24" customHeight="1">
      <c r="A23" s="150"/>
      <c r="B23" s="150"/>
      <c r="C23" s="241" t="s">
        <v>139</v>
      </c>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row>
    <row r="24" spans="1:45" s="167" customFormat="1" ht="1.5" customHeight="1">
      <c r="A24" s="165"/>
      <c r="B24" s="165"/>
      <c r="C24" s="165"/>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5"/>
    </row>
    <row r="25" spans="1:45" ht="16.5" customHeight="1">
      <c r="A25" s="148"/>
      <c r="B25" s="148"/>
      <c r="C25" s="148"/>
      <c r="D25" s="168"/>
      <c r="E25" s="168" t="s">
        <v>140</v>
      </c>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48"/>
    </row>
    <row r="26" spans="1:45" ht="16.5" customHeight="1">
      <c r="A26" s="148"/>
      <c r="B26" s="148"/>
      <c r="C26" s="148"/>
      <c r="D26" s="168"/>
      <c r="E26" s="168" t="s">
        <v>324</v>
      </c>
      <c r="F26" s="168"/>
      <c r="G26" s="168"/>
      <c r="H26" s="168"/>
      <c r="I26" s="168"/>
      <c r="J26" s="168"/>
      <c r="K26" s="168"/>
      <c r="L26" s="168"/>
      <c r="M26" s="168"/>
      <c r="N26" s="168"/>
      <c r="O26" s="168"/>
      <c r="P26" s="168"/>
      <c r="Q26" s="168"/>
      <c r="R26" s="168"/>
      <c r="S26" s="168"/>
      <c r="T26" s="168" t="str">
        <f>IF(Y13="無","","総合設計制度等適用有の場合はA式のみ")</f>
        <v>総合設計制度等適用有の場合はA式のみ</v>
      </c>
      <c r="U26" s="168"/>
      <c r="V26" s="168"/>
      <c r="W26" s="168"/>
      <c r="X26" s="168"/>
      <c r="Y26" s="168"/>
      <c r="Z26" s="168"/>
      <c r="AA26" s="168"/>
      <c r="AB26" s="168"/>
      <c r="AC26" s="168"/>
      <c r="AD26" s="168"/>
      <c r="AE26" s="168"/>
      <c r="AF26" s="168"/>
      <c r="AG26" s="168"/>
      <c r="AH26" s="168"/>
      <c r="AI26" s="148"/>
    </row>
    <row r="27" spans="1:45" ht="6.75" customHeight="1">
      <c r="A27" s="148"/>
      <c r="B27" s="148"/>
      <c r="C27" s="14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48"/>
    </row>
    <row r="28" spans="1:45" ht="16.5" customHeight="1">
      <c r="A28" s="148"/>
      <c r="B28" s="148"/>
      <c r="C28" s="148"/>
      <c r="D28" s="168"/>
      <c r="E28" s="253" t="s">
        <v>141</v>
      </c>
      <c r="F28" s="242"/>
      <c r="G28" s="254"/>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48"/>
    </row>
    <row r="29" spans="1:45" ht="5.25" customHeight="1">
      <c r="A29" s="148"/>
      <c r="B29" s="148"/>
      <c r="C29" s="14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48"/>
    </row>
    <row r="30" spans="1:45" ht="16.5" customHeight="1">
      <c r="A30" s="148"/>
      <c r="B30" s="148"/>
      <c r="C30" s="148"/>
      <c r="D30" s="168"/>
      <c r="E30" s="168"/>
      <c r="F30" s="168"/>
      <c r="G30" s="168"/>
      <c r="H30" s="243" t="s">
        <v>120</v>
      </c>
      <c r="I30" s="243"/>
      <c r="J30" s="243"/>
      <c r="K30" s="243"/>
      <c r="L30" s="168"/>
      <c r="M30" s="243" t="s">
        <v>122</v>
      </c>
      <c r="N30" s="243"/>
      <c r="O30" s="243"/>
      <c r="P30" s="243"/>
      <c r="Q30" s="168"/>
      <c r="R30" s="168"/>
      <c r="S30" s="168"/>
      <c r="T30" s="168"/>
      <c r="U30" s="168"/>
      <c r="V30" s="168"/>
      <c r="W30" s="168"/>
      <c r="X30" s="169"/>
      <c r="Y30" s="168"/>
      <c r="Z30" s="168"/>
      <c r="AA30" s="168"/>
      <c r="AB30" s="168"/>
      <c r="AC30" s="168"/>
      <c r="AD30" s="168"/>
      <c r="AE30" s="168"/>
      <c r="AF30" s="168"/>
      <c r="AG30" s="168"/>
      <c r="AH30" s="168"/>
      <c r="AI30" s="148"/>
      <c r="AM30" s="149" t="s">
        <v>321</v>
      </c>
      <c r="AS30" s="149" t="s">
        <v>322</v>
      </c>
    </row>
    <row r="31" spans="1:45" ht="1.5" customHeight="1">
      <c r="A31" s="148"/>
      <c r="B31" s="148"/>
      <c r="C31" s="148"/>
      <c r="D31" s="168"/>
      <c r="E31" s="168"/>
      <c r="F31" s="168"/>
      <c r="G31" s="168"/>
      <c r="H31" s="170"/>
      <c r="I31" s="170"/>
      <c r="J31" s="170"/>
      <c r="K31" s="170"/>
      <c r="L31" s="168"/>
      <c r="M31" s="170"/>
      <c r="N31" s="170"/>
      <c r="O31" s="170"/>
      <c r="P31" s="170"/>
      <c r="Q31" s="168"/>
      <c r="R31" s="168"/>
      <c r="S31" s="168"/>
      <c r="T31" s="168"/>
      <c r="U31" s="168"/>
      <c r="V31" s="168"/>
      <c r="W31" s="168"/>
      <c r="X31" s="168"/>
      <c r="Y31" s="168"/>
      <c r="Z31" s="168"/>
      <c r="AA31" s="168"/>
      <c r="AB31" s="168"/>
      <c r="AC31" s="168"/>
      <c r="AD31" s="168"/>
      <c r="AE31" s="168"/>
      <c r="AF31" s="168"/>
      <c r="AG31" s="168"/>
      <c r="AH31" s="168"/>
      <c r="AI31" s="148"/>
    </row>
    <row r="32" spans="1:45" ht="16.5" customHeight="1">
      <c r="A32" s="148"/>
      <c r="B32" s="148"/>
      <c r="C32" s="148"/>
      <c r="D32" s="168"/>
      <c r="E32" s="168"/>
      <c r="F32" s="168"/>
      <c r="G32" s="168" t="s">
        <v>142</v>
      </c>
      <c r="H32" s="245" t="str">
        <f>J11</f>
        <v/>
      </c>
      <c r="I32" s="245"/>
      <c r="J32" s="245"/>
      <c r="K32" s="245"/>
      <c r="L32" s="170" t="s">
        <v>115</v>
      </c>
      <c r="M32" s="245" t="str">
        <f>J12</f>
        <v/>
      </c>
      <c r="N32" s="245"/>
      <c r="O32" s="245"/>
      <c r="P32" s="245"/>
      <c r="Q32" s="168" t="s">
        <v>143</v>
      </c>
      <c r="R32" s="168" t="s">
        <v>144</v>
      </c>
      <c r="S32" s="246">
        <f>IF(BL7="〇",AM32,AS32)</f>
        <v>0.25</v>
      </c>
      <c r="T32" s="246"/>
      <c r="U32" s="168" t="s">
        <v>145</v>
      </c>
      <c r="V32" s="245" t="str">
        <f>IF(AND(H32="",M32=""),"",ROUNDDOWN((H32-M32)*S32,2))</f>
        <v/>
      </c>
      <c r="W32" s="245"/>
      <c r="X32" s="245"/>
      <c r="Y32" s="245"/>
      <c r="Z32" s="245"/>
      <c r="AA32" s="168"/>
      <c r="AB32" s="168"/>
      <c r="AC32" s="168"/>
      <c r="AD32" s="168"/>
      <c r="AE32" s="168"/>
      <c r="AF32" s="168"/>
      <c r="AG32" s="168"/>
      <c r="AH32" s="168"/>
      <c r="AI32" s="148"/>
      <c r="AM32" s="149">
        <f>IF(J11&gt;=5000,IF(Y13="有",0.35,0.25),IF(Y13="有",0.3,0.2))</f>
        <v>0.25</v>
      </c>
      <c r="AS32" s="149">
        <f>IF(J11&gt;=1000,IF(Y13="有",0.35,0.25),IF(Y13="有",0.3,0.2))</f>
        <v>0.25</v>
      </c>
    </row>
    <row r="33" spans="1:45" ht="2.25" customHeight="1" thickBot="1">
      <c r="A33" s="148"/>
      <c r="B33" s="148"/>
      <c r="C33" s="148"/>
      <c r="D33" s="168"/>
      <c r="E33" s="168"/>
      <c r="F33" s="168"/>
      <c r="G33" s="168"/>
      <c r="H33" s="170"/>
      <c r="I33" s="170"/>
      <c r="J33" s="170"/>
      <c r="K33" s="170"/>
      <c r="L33" s="170"/>
      <c r="M33" s="170"/>
      <c r="N33" s="170"/>
      <c r="O33" s="170"/>
      <c r="P33" s="170"/>
      <c r="Q33" s="168"/>
      <c r="R33" s="168"/>
      <c r="S33" s="170"/>
      <c r="T33" s="170"/>
      <c r="U33" s="168"/>
      <c r="V33" s="171"/>
      <c r="W33" s="171"/>
      <c r="X33" s="171"/>
      <c r="Y33" s="171"/>
      <c r="Z33" s="171"/>
      <c r="AA33" s="168"/>
      <c r="AB33" s="168"/>
      <c r="AC33" s="168"/>
      <c r="AD33" s="168"/>
      <c r="AE33" s="168"/>
      <c r="AF33" s="168"/>
      <c r="AG33" s="168"/>
      <c r="AH33" s="168"/>
      <c r="AI33" s="148"/>
    </row>
    <row r="34" spans="1:45" ht="9" customHeight="1" thickTop="1">
      <c r="A34" s="148"/>
      <c r="B34" s="148"/>
      <c r="C34" s="148"/>
      <c r="D34" s="168"/>
      <c r="E34" s="168"/>
      <c r="F34" s="168"/>
      <c r="G34" s="170"/>
      <c r="H34" s="172"/>
      <c r="I34" s="172"/>
      <c r="J34" s="172"/>
      <c r="K34" s="172"/>
      <c r="L34" s="170"/>
      <c r="M34" s="172"/>
      <c r="N34" s="172"/>
      <c r="O34" s="172"/>
      <c r="P34" s="173"/>
      <c r="Q34" s="168"/>
      <c r="R34" s="170"/>
      <c r="S34" s="170"/>
      <c r="T34" s="168"/>
      <c r="U34" s="170"/>
      <c r="V34" s="158"/>
      <c r="W34" s="158"/>
      <c r="X34" s="158"/>
      <c r="Y34" s="174"/>
      <c r="Z34" s="174"/>
      <c r="AA34" s="168"/>
      <c r="AB34" s="168"/>
      <c r="AC34" s="168"/>
      <c r="AD34" s="168"/>
      <c r="AE34" s="168"/>
      <c r="AF34" s="168"/>
      <c r="AG34" s="168"/>
      <c r="AH34" s="168"/>
      <c r="AI34" s="148"/>
    </row>
    <row r="35" spans="1:45" ht="16.5" customHeight="1">
      <c r="A35" s="148"/>
      <c r="B35" s="148"/>
      <c r="C35" s="148"/>
      <c r="D35" s="168"/>
      <c r="E35" s="253" t="s">
        <v>146</v>
      </c>
      <c r="F35" s="242"/>
      <c r="G35" s="254"/>
      <c r="H35" s="170"/>
      <c r="I35" s="170"/>
      <c r="J35" s="170"/>
      <c r="K35" s="170"/>
      <c r="L35" s="170"/>
      <c r="M35" s="170"/>
      <c r="N35" s="170"/>
      <c r="O35" s="170"/>
      <c r="P35" s="168"/>
      <c r="Q35" s="168"/>
      <c r="R35" s="170"/>
      <c r="S35" s="170"/>
      <c r="T35" s="168"/>
      <c r="U35" s="170"/>
      <c r="V35" s="170"/>
      <c r="W35" s="170"/>
      <c r="X35" s="170"/>
      <c r="Y35" s="168"/>
      <c r="Z35" s="168"/>
      <c r="AA35" s="168"/>
      <c r="AB35" s="168"/>
      <c r="AC35" s="168"/>
      <c r="AD35" s="168"/>
      <c r="AE35" s="168"/>
      <c r="AF35" s="168"/>
      <c r="AG35" s="168"/>
      <c r="AH35" s="168"/>
      <c r="AI35" s="148"/>
    </row>
    <row r="36" spans="1:45" ht="5.25" customHeight="1">
      <c r="A36" s="148"/>
      <c r="B36" s="148"/>
      <c r="C36" s="148"/>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48"/>
    </row>
    <row r="37" spans="1:45" ht="16.5" customHeight="1">
      <c r="A37" s="148"/>
      <c r="B37" s="148"/>
      <c r="C37" s="148"/>
      <c r="D37" s="168"/>
      <c r="E37" s="168"/>
      <c r="F37" s="168"/>
      <c r="G37" s="168"/>
      <c r="H37" s="243" t="s">
        <v>120</v>
      </c>
      <c r="I37" s="243"/>
      <c r="J37" s="243"/>
      <c r="K37" s="243"/>
      <c r="L37" s="168"/>
      <c r="M37" s="168"/>
      <c r="N37" s="243" t="s">
        <v>120</v>
      </c>
      <c r="O37" s="243"/>
      <c r="P37" s="243"/>
      <c r="Q37" s="243"/>
      <c r="R37" s="168"/>
      <c r="S37" s="175" t="s">
        <v>181</v>
      </c>
      <c r="T37" s="175"/>
      <c r="U37" s="175"/>
      <c r="V37" s="168"/>
      <c r="W37" s="168"/>
      <c r="X37" s="168"/>
      <c r="Y37" s="168"/>
      <c r="Z37" s="168"/>
      <c r="AA37" s="168"/>
      <c r="AB37" s="168"/>
      <c r="AC37" s="168"/>
      <c r="AD37" s="168"/>
      <c r="AE37" s="168"/>
      <c r="AF37" s="168"/>
      <c r="AG37" s="168"/>
      <c r="AH37" s="168"/>
      <c r="AI37" s="148"/>
      <c r="AM37" s="149" t="s">
        <v>321</v>
      </c>
      <c r="AS37" s="149" t="s">
        <v>322</v>
      </c>
    </row>
    <row r="38" spans="1:45" ht="1.5" customHeight="1">
      <c r="A38" s="148"/>
      <c r="B38" s="148"/>
      <c r="C38" s="148"/>
      <c r="D38" s="168"/>
      <c r="E38" s="168"/>
      <c r="F38" s="168"/>
      <c r="G38" s="168"/>
      <c r="H38" s="170"/>
      <c r="I38" s="170"/>
      <c r="J38" s="170"/>
      <c r="K38" s="170"/>
      <c r="L38" s="168"/>
      <c r="M38" s="168"/>
      <c r="N38" s="170"/>
      <c r="O38" s="170"/>
      <c r="P38" s="170"/>
      <c r="Q38" s="170"/>
      <c r="R38" s="168"/>
      <c r="S38" s="170"/>
      <c r="T38" s="170"/>
      <c r="U38" s="170"/>
      <c r="V38" s="168"/>
      <c r="W38" s="168"/>
      <c r="X38" s="168"/>
      <c r="Y38" s="168"/>
      <c r="Z38" s="168"/>
      <c r="AA38" s="168"/>
      <c r="AB38" s="168"/>
      <c r="AC38" s="168"/>
      <c r="AD38" s="168"/>
      <c r="AE38" s="168"/>
      <c r="AF38" s="168"/>
      <c r="AG38" s="168"/>
      <c r="AH38" s="168"/>
      <c r="AI38" s="148"/>
    </row>
    <row r="39" spans="1:45" ht="16.5" customHeight="1">
      <c r="A39" s="148"/>
      <c r="B39" s="148"/>
      <c r="C39" s="148"/>
      <c r="D39" s="168"/>
      <c r="E39" s="168"/>
      <c r="F39" s="168"/>
      <c r="G39" s="168" t="s">
        <v>142</v>
      </c>
      <c r="H39" s="245" t="str">
        <f>IF(Y13="無",J11,"*****")</f>
        <v>*****</v>
      </c>
      <c r="I39" s="245"/>
      <c r="J39" s="245"/>
      <c r="K39" s="245"/>
      <c r="L39" s="170" t="s">
        <v>115</v>
      </c>
      <c r="M39" s="168" t="s">
        <v>142</v>
      </c>
      <c r="N39" s="245" t="str">
        <f>IF(Y13="無",J11,"*****")</f>
        <v>*****</v>
      </c>
      <c r="O39" s="245"/>
      <c r="P39" s="245"/>
      <c r="Q39" s="245"/>
      <c r="R39" s="168" t="s">
        <v>144</v>
      </c>
      <c r="S39" s="247" t="str">
        <f>IF(Y13="無",J13,"***")</f>
        <v>***</v>
      </c>
      <c r="T39" s="247"/>
      <c r="U39" s="247"/>
      <c r="V39" s="168" t="s">
        <v>144</v>
      </c>
      <c r="W39" s="252" t="str">
        <f>IF(Y13="無",0.8,"***")</f>
        <v>***</v>
      </c>
      <c r="X39" s="252"/>
      <c r="Y39" s="168" t="s">
        <v>147</v>
      </c>
      <c r="Z39" s="168" t="s">
        <v>144</v>
      </c>
      <c r="AA39" s="240">
        <f>IF(BL7="〇",AM39,AS39)</f>
        <v>0.25</v>
      </c>
      <c r="AB39" s="240"/>
      <c r="AC39" s="168" t="s">
        <v>145</v>
      </c>
      <c r="AD39" s="244" t="str">
        <f>IF(Y13="無",ROUNDDOWN((H39-(N39*S39*W39))*AA39,2),"適用不可")</f>
        <v>適用不可</v>
      </c>
      <c r="AE39" s="244"/>
      <c r="AF39" s="244"/>
      <c r="AG39" s="244"/>
      <c r="AH39" s="244"/>
      <c r="AI39" s="148"/>
      <c r="AM39" s="149">
        <f>IF(J11&gt;=5000,IF(Y13="有",0.35,0.25),IF(Y13="有",0.3,0.2))</f>
        <v>0.25</v>
      </c>
      <c r="AS39" s="149">
        <f>IF(J11&gt;=1000,IF(Y13="有",0.35,0.25),IF(Y13="有",0.3,0.2))</f>
        <v>0.25</v>
      </c>
    </row>
    <row r="40" spans="1:45" ht="2.25" customHeight="1" thickBot="1">
      <c r="A40" s="148"/>
      <c r="B40" s="148"/>
      <c r="C40" s="148"/>
      <c r="D40" s="168"/>
      <c r="E40" s="168"/>
      <c r="F40" s="168"/>
      <c r="G40" s="168"/>
      <c r="H40" s="170"/>
      <c r="I40" s="170"/>
      <c r="J40" s="170"/>
      <c r="K40" s="170"/>
      <c r="L40" s="170"/>
      <c r="M40" s="168"/>
      <c r="N40" s="170"/>
      <c r="O40" s="170"/>
      <c r="P40" s="170"/>
      <c r="Q40" s="170"/>
      <c r="R40" s="168"/>
      <c r="S40" s="170"/>
      <c r="T40" s="170"/>
      <c r="U40" s="170"/>
      <c r="V40" s="168"/>
      <c r="W40" s="170"/>
      <c r="X40" s="170"/>
      <c r="Y40" s="168"/>
      <c r="Z40" s="168"/>
      <c r="AA40" s="170"/>
      <c r="AB40" s="170"/>
      <c r="AC40" s="168"/>
      <c r="AD40" s="171"/>
      <c r="AE40" s="171"/>
      <c r="AF40" s="171"/>
      <c r="AG40" s="171"/>
      <c r="AH40" s="171"/>
      <c r="AI40" s="148"/>
    </row>
    <row r="41" spans="1:45" ht="10.5" customHeight="1" thickTop="1">
      <c r="A41" s="148"/>
      <c r="B41" s="148"/>
      <c r="C41" s="148"/>
      <c r="D41" s="168"/>
      <c r="E41" s="168"/>
      <c r="F41" s="168"/>
      <c r="G41" s="168"/>
      <c r="H41" s="173"/>
      <c r="I41" s="173"/>
      <c r="J41" s="173"/>
      <c r="K41" s="173"/>
      <c r="L41" s="168"/>
      <c r="M41" s="168"/>
      <c r="N41" s="173"/>
      <c r="O41" s="173"/>
      <c r="P41" s="173"/>
      <c r="Q41" s="173"/>
      <c r="R41" s="168"/>
      <c r="S41" s="173"/>
      <c r="T41" s="173"/>
      <c r="U41" s="173"/>
      <c r="V41" s="168"/>
      <c r="W41" s="168"/>
      <c r="X41" s="168"/>
      <c r="Y41" s="168"/>
      <c r="Z41" s="168"/>
      <c r="AA41" s="168"/>
      <c r="AB41" s="168"/>
      <c r="AC41" s="168"/>
      <c r="AD41" s="174"/>
      <c r="AE41" s="174"/>
      <c r="AF41" s="174"/>
      <c r="AG41" s="174"/>
      <c r="AH41" s="174"/>
      <c r="AI41" s="148"/>
    </row>
    <row r="42" spans="1:45" s="151" customFormat="1" ht="24" customHeight="1">
      <c r="A42" s="150"/>
      <c r="B42" s="150"/>
      <c r="C42" s="241" t="s">
        <v>148</v>
      </c>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row>
    <row r="43" spans="1:45" s="167" customFormat="1" ht="1.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row>
    <row r="44" spans="1:45" ht="16.5" customHeight="1">
      <c r="A44" s="148"/>
      <c r="B44" s="148"/>
      <c r="C44" s="148"/>
      <c r="D44" s="168"/>
      <c r="E44" s="168" t="s">
        <v>319</v>
      </c>
      <c r="F44" s="168"/>
      <c r="G44" s="168"/>
      <c r="H44" s="168"/>
      <c r="I44" s="168"/>
      <c r="J44" s="168"/>
      <c r="K44" s="168"/>
      <c r="L44" s="168"/>
      <c r="M44" s="168"/>
      <c r="N44" s="168"/>
      <c r="O44" s="243">
        <f>S48*100</f>
        <v>25</v>
      </c>
      <c r="P44" s="243"/>
      <c r="Q44" s="168"/>
      <c r="R44" s="168" t="s">
        <v>64</v>
      </c>
      <c r="S44" s="168"/>
      <c r="T44" s="168"/>
      <c r="U44" s="168"/>
      <c r="V44" s="168"/>
      <c r="W44" s="168"/>
      <c r="X44" s="168"/>
      <c r="Y44" s="168"/>
      <c r="Z44" s="168"/>
      <c r="AA44" s="168"/>
      <c r="AB44" s="168"/>
      <c r="AC44" s="168"/>
      <c r="AD44" s="168"/>
      <c r="AE44" s="168"/>
      <c r="AF44" s="168"/>
      <c r="AG44" s="168"/>
      <c r="AH44" s="168"/>
      <c r="AI44" s="168"/>
    </row>
    <row r="45" spans="1:45" ht="7.5" customHeight="1">
      <c r="A45" s="148"/>
      <c r="B45" s="148"/>
      <c r="C45" s="14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row>
    <row r="46" spans="1:45" ht="16.5" customHeight="1">
      <c r="A46" s="148"/>
      <c r="B46" s="148"/>
      <c r="C46" s="148"/>
      <c r="D46" s="168"/>
      <c r="E46" s="168"/>
      <c r="F46" s="168"/>
      <c r="G46" s="168"/>
      <c r="H46" s="243" t="s">
        <v>149</v>
      </c>
      <c r="I46" s="243"/>
      <c r="J46" s="243"/>
      <c r="K46" s="243"/>
      <c r="L46" s="243"/>
      <c r="M46" s="243"/>
      <c r="N46" s="243"/>
      <c r="O46" s="243"/>
      <c r="P46" s="243"/>
      <c r="Q46" s="243"/>
      <c r="R46" s="168"/>
      <c r="S46" s="168"/>
      <c r="T46" s="168"/>
      <c r="U46" s="168"/>
      <c r="V46" s="168"/>
      <c r="W46" s="168"/>
      <c r="X46" s="168"/>
      <c r="Y46" s="168"/>
      <c r="Z46" s="168"/>
      <c r="AA46" s="168"/>
      <c r="AB46" s="168"/>
      <c r="AC46" s="168"/>
      <c r="AD46" s="168"/>
      <c r="AE46" s="168"/>
      <c r="AF46" s="168"/>
      <c r="AG46" s="168"/>
      <c r="AH46" s="168"/>
      <c r="AI46" s="168"/>
      <c r="AM46" s="149" t="s">
        <v>321</v>
      </c>
      <c r="AS46" s="149" t="s">
        <v>322</v>
      </c>
    </row>
    <row r="47" spans="1:45" ht="1.5" customHeight="1">
      <c r="A47" s="148"/>
      <c r="B47" s="148"/>
      <c r="C47" s="148"/>
      <c r="D47" s="168"/>
      <c r="E47" s="168"/>
      <c r="F47" s="168"/>
      <c r="G47" s="168"/>
      <c r="H47" s="170"/>
      <c r="I47" s="170"/>
      <c r="J47" s="170"/>
      <c r="K47" s="170"/>
      <c r="L47" s="170"/>
      <c r="M47" s="170"/>
      <c r="N47" s="170"/>
      <c r="O47" s="170"/>
      <c r="P47" s="170"/>
      <c r="Q47" s="170"/>
      <c r="R47" s="168"/>
      <c r="S47" s="168"/>
      <c r="T47" s="168"/>
      <c r="U47" s="168"/>
      <c r="V47" s="168"/>
      <c r="W47" s="168"/>
      <c r="X47" s="168"/>
      <c r="Y47" s="168"/>
      <c r="Z47" s="168"/>
      <c r="AA47" s="168"/>
      <c r="AB47" s="168"/>
      <c r="AC47" s="168"/>
      <c r="AD47" s="168"/>
      <c r="AE47" s="168"/>
      <c r="AF47" s="168"/>
      <c r="AG47" s="168"/>
      <c r="AH47" s="168"/>
      <c r="AI47" s="168"/>
    </row>
    <row r="48" spans="1:45" ht="16.5" customHeight="1">
      <c r="A48" s="148"/>
      <c r="B48" s="148"/>
      <c r="C48" s="148"/>
      <c r="D48" s="168"/>
      <c r="E48" s="168"/>
      <c r="F48" s="168"/>
      <c r="G48" s="168"/>
      <c r="H48" s="245" t="str">
        <f>Y11</f>
        <v/>
      </c>
      <c r="I48" s="245"/>
      <c r="J48" s="245"/>
      <c r="K48" s="245"/>
      <c r="L48" s="245"/>
      <c r="M48" s="245"/>
      <c r="N48" s="245"/>
      <c r="O48" s="245"/>
      <c r="P48" s="245"/>
      <c r="Q48" s="245"/>
      <c r="R48" s="168" t="s">
        <v>144</v>
      </c>
      <c r="S48" s="246">
        <f>IF(BL7="〇",AM48,AS48)</f>
        <v>0.25</v>
      </c>
      <c r="T48" s="246"/>
      <c r="U48" s="168" t="s">
        <v>145</v>
      </c>
      <c r="V48" s="245" t="str">
        <f>IF(H48="","",ROUNDDOWN(H48*S48,2))</f>
        <v/>
      </c>
      <c r="W48" s="245"/>
      <c r="X48" s="245"/>
      <c r="Y48" s="245"/>
      <c r="Z48" s="245"/>
      <c r="AA48" s="148"/>
      <c r="AB48" s="148"/>
      <c r="AC48" s="148"/>
      <c r="AD48" s="148"/>
      <c r="AE48" s="148"/>
      <c r="AF48" s="148"/>
      <c r="AG48" s="148"/>
      <c r="AH48" s="168"/>
      <c r="AI48" s="168"/>
      <c r="AM48" s="149">
        <f>IF(J11&gt;=5000,IF(Y13="有",0.35,0.25),IF(Y13="有",0.3,0.2))</f>
        <v>0.25</v>
      </c>
      <c r="AS48" s="149">
        <f>IF(J11&gt;=1000,IF(Y13="有",0.35,0.25),IF(Y13="有",0.3,0.2))</f>
        <v>0.25</v>
      </c>
    </row>
    <row r="49" spans="1:35" ht="2.25" customHeight="1" thickBot="1">
      <c r="A49" s="148"/>
      <c r="B49" s="148"/>
      <c r="C49" s="148"/>
      <c r="D49" s="148"/>
      <c r="E49" s="148"/>
      <c r="F49" s="148"/>
      <c r="G49" s="148"/>
      <c r="H49" s="176"/>
      <c r="I49" s="176"/>
      <c r="J49" s="176"/>
      <c r="K49" s="176"/>
      <c r="L49" s="176"/>
      <c r="M49" s="176"/>
      <c r="N49" s="176"/>
      <c r="O49" s="176"/>
      <c r="P49" s="148"/>
      <c r="Q49" s="148"/>
      <c r="R49" s="148"/>
      <c r="S49" s="176"/>
      <c r="T49" s="176"/>
      <c r="U49" s="148"/>
      <c r="V49" s="177"/>
      <c r="W49" s="177"/>
      <c r="X49" s="177"/>
      <c r="Y49" s="177"/>
      <c r="Z49" s="178"/>
      <c r="AA49" s="148"/>
      <c r="AB49" s="148"/>
      <c r="AC49" s="148"/>
      <c r="AD49" s="148"/>
      <c r="AE49" s="148"/>
      <c r="AF49" s="148"/>
      <c r="AG49" s="148"/>
      <c r="AH49" s="148"/>
      <c r="AI49" s="148"/>
    </row>
    <row r="50" spans="1:35" ht="9" customHeight="1" thickTop="1">
      <c r="A50" s="148"/>
      <c r="B50" s="148"/>
      <c r="C50" s="148"/>
      <c r="D50" s="148"/>
      <c r="E50" s="148"/>
      <c r="F50" s="148"/>
      <c r="G50" s="148"/>
      <c r="H50" s="179"/>
      <c r="I50" s="179"/>
      <c r="J50" s="179"/>
      <c r="K50" s="179"/>
      <c r="L50" s="179"/>
      <c r="M50" s="179"/>
      <c r="N50" s="179"/>
      <c r="O50" s="179"/>
      <c r="P50" s="179"/>
      <c r="Q50" s="179"/>
      <c r="R50" s="148"/>
      <c r="S50" s="148"/>
      <c r="T50" s="148"/>
      <c r="U50" s="148"/>
      <c r="V50" s="154"/>
      <c r="W50" s="154"/>
      <c r="X50" s="154"/>
      <c r="Y50" s="154"/>
      <c r="Z50" s="154"/>
      <c r="AA50" s="148"/>
      <c r="AB50" s="148"/>
      <c r="AC50" s="148"/>
      <c r="AD50" s="148"/>
      <c r="AE50" s="148"/>
      <c r="AF50" s="148"/>
      <c r="AG50" s="148"/>
      <c r="AH50" s="148"/>
      <c r="AI50" s="148"/>
    </row>
    <row r="51" spans="1:35" s="151" customFormat="1" ht="21" customHeight="1">
      <c r="A51" s="150"/>
      <c r="B51" s="150"/>
      <c r="C51" s="241" t="s">
        <v>150</v>
      </c>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row>
    <row r="52" spans="1:35" s="167" customFormat="1" ht="1.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row>
    <row r="53" spans="1:35" ht="16.5" customHeight="1">
      <c r="A53" s="148"/>
      <c r="B53" s="148"/>
      <c r="C53" s="148"/>
      <c r="D53" s="168"/>
      <c r="E53" s="168" t="s">
        <v>151</v>
      </c>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48"/>
    </row>
    <row r="54" spans="1:35" ht="4.5" customHeight="1">
      <c r="A54" s="148"/>
      <c r="B54" s="148"/>
      <c r="C54" s="14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48"/>
    </row>
    <row r="55" spans="1:35" ht="16.5" customHeight="1">
      <c r="A55" s="148"/>
      <c r="B55" s="148"/>
      <c r="C55" s="148"/>
      <c r="D55" s="168"/>
      <c r="E55" s="168" t="s">
        <v>152</v>
      </c>
      <c r="F55" s="168"/>
      <c r="G55" s="168"/>
      <c r="H55" s="168"/>
      <c r="I55" s="168"/>
      <c r="J55" s="248">
        <f>【はじめに入力してください】基本情報入力シート!B14/10</f>
        <v>0</v>
      </c>
      <c r="K55" s="249"/>
      <c r="L55" s="249"/>
      <c r="M55" s="180" t="s">
        <v>153</v>
      </c>
      <c r="N55" s="242">
        <v>10</v>
      </c>
      <c r="O55" s="242"/>
      <c r="P55" s="181"/>
      <c r="Q55" s="148"/>
      <c r="R55" s="168"/>
      <c r="S55" s="168"/>
      <c r="T55" s="168"/>
      <c r="U55" s="168"/>
      <c r="V55" s="168"/>
      <c r="W55" s="168"/>
      <c r="X55" s="168"/>
      <c r="Y55" s="168"/>
      <c r="Z55" s="168"/>
      <c r="AA55" s="168"/>
      <c r="AB55" s="168"/>
      <c r="AC55" s="168"/>
      <c r="AD55" s="168"/>
      <c r="AE55" s="168"/>
      <c r="AF55" s="168"/>
      <c r="AG55" s="168"/>
      <c r="AH55" s="168"/>
      <c r="AI55" s="148"/>
    </row>
    <row r="56" spans="1:35" ht="8.25" customHeight="1">
      <c r="A56" s="148"/>
      <c r="B56" s="148"/>
      <c r="C56" s="14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48"/>
    </row>
    <row r="57" spans="1:35" ht="16.5" customHeight="1">
      <c r="A57" s="148"/>
      <c r="B57" s="148"/>
      <c r="C57" s="148"/>
      <c r="D57" s="168"/>
      <c r="E57" s="168"/>
      <c r="F57" s="168"/>
      <c r="G57" s="168"/>
      <c r="H57" s="243" t="s">
        <v>154</v>
      </c>
      <c r="I57" s="243"/>
      <c r="J57" s="243"/>
      <c r="K57" s="243"/>
      <c r="L57" s="243"/>
      <c r="M57" s="168"/>
      <c r="N57" s="243" t="s">
        <v>155</v>
      </c>
      <c r="O57" s="243"/>
      <c r="P57" s="243"/>
      <c r="Q57" s="243"/>
      <c r="R57" s="243"/>
      <c r="S57" s="168"/>
      <c r="T57" s="168"/>
      <c r="U57" s="168"/>
      <c r="V57" s="168"/>
      <c r="W57" s="168"/>
      <c r="X57" s="168"/>
      <c r="Y57" s="168"/>
      <c r="Z57" s="168"/>
      <c r="AA57" s="168"/>
      <c r="AB57" s="168"/>
      <c r="AC57" s="168"/>
      <c r="AD57" s="168"/>
      <c r="AE57" s="168"/>
      <c r="AF57" s="168"/>
      <c r="AG57" s="168"/>
      <c r="AH57" s="168"/>
      <c r="AI57" s="148"/>
    </row>
    <row r="58" spans="1:35" ht="1.5" customHeight="1">
      <c r="A58" s="148"/>
      <c r="B58" s="148"/>
      <c r="C58" s="148"/>
      <c r="D58" s="168"/>
      <c r="E58" s="168"/>
      <c r="F58" s="168"/>
      <c r="G58" s="168"/>
      <c r="H58" s="170"/>
      <c r="I58" s="170"/>
      <c r="J58" s="170"/>
      <c r="K58" s="170"/>
      <c r="L58" s="170"/>
      <c r="M58" s="168"/>
      <c r="N58" s="170"/>
      <c r="O58" s="170"/>
      <c r="P58" s="170"/>
      <c r="Q58" s="170"/>
      <c r="R58" s="170"/>
      <c r="S58" s="168"/>
      <c r="T58" s="168"/>
      <c r="U58" s="168"/>
      <c r="V58" s="168"/>
      <c r="W58" s="168"/>
      <c r="X58" s="168"/>
      <c r="Y58" s="168"/>
      <c r="Z58" s="168"/>
      <c r="AA58" s="168"/>
      <c r="AB58" s="168"/>
      <c r="AC58" s="168"/>
      <c r="AD58" s="168"/>
      <c r="AE58" s="168"/>
      <c r="AF58" s="168"/>
      <c r="AG58" s="168"/>
      <c r="AH58" s="168"/>
      <c r="AI58" s="148"/>
    </row>
    <row r="59" spans="1:35" ht="16.5" customHeight="1">
      <c r="A59" s="148"/>
      <c r="B59" s="148"/>
      <c r="C59" s="148"/>
      <c r="D59" s="168"/>
      <c r="E59" s="168"/>
      <c r="F59" s="168"/>
      <c r="G59" s="168"/>
      <c r="H59" s="250" t="str">
        <f>Y12</f>
        <v/>
      </c>
      <c r="I59" s="250"/>
      <c r="J59" s="250"/>
      <c r="K59" s="250"/>
      <c r="L59" s="250"/>
      <c r="M59" s="168" t="s">
        <v>144</v>
      </c>
      <c r="N59" s="251">
        <f>J55/10</f>
        <v>0</v>
      </c>
      <c r="O59" s="251"/>
      <c r="P59" s="251"/>
      <c r="Q59" s="251"/>
      <c r="R59" s="251"/>
      <c r="S59" s="168" t="s">
        <v>145</v>
      </c>
      <c r="T59" s="245" t="str">
        <f>IF(H59="","",ROUNDDOWN(H59*N59,2))</f>
        <v/>
      </c>
      <c r="U59" s="245"/>
      <c r="V59" s="245"/>
      <c r="W59" s="245"/>
      <c r="X59" s="245"/>
      <c r="Y59" s="245"/>
      <c r="Z59" s="168"/>
      <c r="AA59" s="168"/>
      <c r="AB59" s="168"/>
      <c r="AC59" s="168"/>
      <c r="AD59" s="168"/>
      <c r="AE59" s="168"/>
      <c r="AF59" s="168"/>
      <c r="AG59" s="168"/>
      <c r="AH59" s="168"/>
      <c r="AI59" s="148"/>
    </row>
    <row r="60" spans="1:35" ht="3" customHeight="1" thickBot="1">
      <c r="A60" s="148"/>
      <c r="B60" s="148"/>
      <c r="C60" s="148"/>
      <c r="D60" s="148"/>
      <c r="E60" s="148"/>
      <c r="F60" s="148"/>
      <c r="G60" s="148"/>
      <c r="H60" s="176"/>
      <c r="I60" s="176"/>
      <c r="J60" s="176"/>
      <c r="K60" s="176"/>
      <c r="L60" s="176"/>
      <c r="M60" s="148"/>
      <c r="N60" s="182"/>
      <c r="O60" s="182"/>
      <c r="P60" s="182"/>
      <c r="Q60" s="182"/>
      <c r="R60" s="182"/>
      <c r="S60" s="148"/>
      <c r="T60" s="177"/>
      <c r="U60" s="177"/>
      <c r="V60" s="177"/>
      <c r="W60" s="177"/>
      <c r="X60" s="177"/>
      <c r="Y60" s="178"/>
      <c r="Z60" s="148"/>
      <c r="AA60" s="148"/>
      <c r="AB60" s="148"/>
      <c r="AC60" s="148"/>
      <c r="AD60" s="148"/>
      <c r="AE60" s="148"/>
      <c r="AF60" s="148"/>
      <c r="AG60" s="148"/>
      <c r="AH60" s="148"/>
      <c r="AI60" s="148"/>
    </row>
    <row r="61" spans="1:35" ht="18.75" customHeight="1" thickTop="1">
      <c r="A61" s="148"/>
      <c r="B61" s="148"/>
      <c r="C61" s="148"/>
      <c r="D61" s="148"/>
      <c r="E61" s="148"/>
      <c r="F61" s="148"/>
      <c r="G61" s="148"/>
      <c r="H61" s="179"/>
      <c r="I61" s="179"/>
      <c r="J61" s="179"/>
      <c r="K61" s="179"/>
      <c r="L61" s="179"/>
      <c r="M61" s="154"/>
      <c r="N61" s="179"/>
      <c r="O61" s="179"/>
      <c r="P61" s="179"/>
      <c r="Q61" s="179"/>
      <c r="R61" s="179"/>
      <c r="S61" s="148"/>
      <c r="T61" s="148"/>
      <c r="U61" s="148"/>
      <c r="V61" s="154"/>
      <c r="W61" s="154"/>
      <c r="X61" s="154"/>
      <c r="Y61" s="154"/>
      <c r="Z61" s="154"/>
      <c r="AA61" s="148"/>
      <c r="AB61" s="148"/>
      <c r="AC61" s="148"/>
      <c r="AD61" s="148"/>
      <c r="AE61" s="148"/>
      <c r="AF61" s="148"/>
      <c r="AG61" s="148"/>
      <c r="AH61" s="148"/>
      <c r="AI61" s="148"/>
    </row>
    <row r="62" spans="1:35" ht="16.5" customHeight="1">
      <c r="A62" s="148"/>
      <c r="B62" s="148"/>
      <c r="C62" s="148"/>
      <c r="D62" s="148"/>
      <c r="E62" s="148"/>
      <c r="F62" s="148"/>
      <c r="G62" s="183"/>
      <c r="H62" s="183"/>
      <c r="I62" s="183"/>
      <c r="J62" s="183"/>
      <c r="K62" s="183"/>
      <c r="L62" s="148"/>
      <c r="M62" s="184"/>
      <c r="N62" s="184"/>
      <c r="O62" s="184"/>
      <c r="P62" s="184"/>
      <c r="Q62" s="184"/>
      <c r="R62" s="148"/>
      <c r="S62" s="183"/>
      <c r="T62" s="183"/>
      <c r="U62" s="183"/>
      <c r="V62" s="183"/>
      <c r="W62" s="183"/>
      <c r="X62" s="154"/>
      <c r="Y62" s="148"/>
      <c r="Z62" s="148"/>
      <c r="AA62" s="148"/>
      <c r="AB62" s="148"/>
      <c r="AC62" s="148"/>
      <c r="AD62" s="148"/>
      <c r="AE62" s="148"/>
      <c r="AF62" s="148"/>
      <c r="AG62" s="148"/>
      <c r="AH62" s="148"/>
      <c r="AI62" s="148"/>
    </row>
    <row r="63" spans="1:35" ht="25.5" customHeight="1">
      <c r="A63" s="148"/>
      <c r="B63" s="148"/>
      <c r="C63" s="185" t="s">
        <v>156</v>
      </c>
      <c r="D63" s="148"/>
      <c r="E63" s="148"/>
      <c r="F63" s="148"/>
      <c r="G63" s="183"/>
      <c r="H63" s="183"/>
      <c r="I63" s="183"/>
      <c r="J63" s="183"/>
      <c r="K63" s="183"/>
      <c r="L63" s="148"/>
      <c r="M63" s="184"/>
      <c r="N63" s="184"/>
      <c r="O63" s="184"/>
      <c r="P63" s="184"/>
      <c r="Q63" s="184"/>
      <c r="R63" s="148"/>
      <c r="S63" s="183"/>
      <c r="T63" s="183"/>
      <c r="U63" s="183"/>
      <c r="V63" s="183"/>
      <c r="W63" s="183"/>
      <c r="X63" s="154"/>
      <c r="Y63" s="148"/>
      <c r="Z63" s="148"/>
      <c r="AA63" s="148"/>
      <c r="AB63" s="148"/>
      <c r="AC63" s="148"/>
      <c r="AD63" s="148"/>
      <c r="AE63" s="148"/>
      <c r="AF63" s="148"/>
      <c r="AG63" s="148"/>
      <c r="AH63" s="148"/>
      <c r="AI63" s="148"/>
    </row>
    <row r="64" spans="1:35" ht="5.25" customHeight="1">
      <c r="A64" s="148"/>
      <c r="B64" s="148"/>
      <c r="C64" s="148"/>
      <c r="D64" s="148"/>
      <c r="E64" s="148"/>
      <c r="F64" s="148"/>
      <c r="G64" s="183"/>
      <c r="H64" s="183"/>
      <c r="I64" s="183"/>
      <c r="J64" s="183"/>
      <c r="K64" s="183"/>
      <c r="L64" s="148"/>
      <c r="M64" s="184"/>
      <c r="N64" s="184"/>
      <c r="O64" s="184"/>
      <c r="P64" s="184"/>
      <c r="Q64" s="184"/>
      <c r="R64" s="148"/>
      <c r="S64" s="183"/>
      <c r="T64" s="183"/>
      <c r="U64" s="183"/>
      <c r="V64" s="183"/>
      <c r="W64" s="183"/>
      <c r="X64" s="154"/>
      <c r="Y64" s="148"/>
      <c r="Z64" s="148"/>
      <c r="AA64" s="148"/>
      <c r="AB64" s="148"/>
      <c r="AC64" s="148"/>
      <c r="AD64" s="148"/>
      <c r="AE64" s="148"/>
      <c r="AF64" s="148"/>
      <c r="AG64" s="148"/>
      <c r="AH64" s="148"/>
      <c r="AI64" s="148"/>
    </row>
    <row r="65" spans="1:35" ht="15.75" customHeight="1">
      <c r="A65" s="148"/>
      <c r="B65" s="148"/>
      <c r="C65" s="231" t="s">
        <v>157</v>
      </c>
      <c r="D65" s="232"/>
      <c r="E65" s="232"/>
      <c r="F65" s="232"/>
      <c r="G65" s="232"/>
      <c r="H65" s="232"/>
      <c r="I65" s="233"/>
      <c r="J65" s="229" t="s">
        <v>158</v>
      </c>
      <c r="K65" s="229"/>
      <c r="L65" s="229"/>
      <c r="M65" s="229"/>
      <c r="N65" s="228" t="s">
        <v>159</v>
      </c>
      <c r="O65" s="229"/>
      <c r="P65" s="229"/>
      <c r="Q65" s="229"/>
      <c r="R65" s="228" t="s">
        <v>160</v>
      </c>
      <c r="S65" s="229"/>
      <c r="T65" s="229"/>
      <c r="U65" s="229"/>
      <c r="V65" s="228" t="s">
        <v>161</v>
      </c>
      <c r="W65" s="229"/>
      <c r="X65" s="229"/>
      <c r="Y65" s="229"/>
      <c r="Z65" s="228" t="s">
        <v>162</v>
      </c>
      <c r="AA65" s="229"/>
      <c r="AB65" s="229"/>
      <c r="AC65" s="229"/>
      <c r="AD65" s="229" t="s">
        <v>163</v>
      </c>
      <c r="AE65" s="229"/>
      <c r="AF65" s="229"/>
      <c r="AG65" s="229"/>
      <c r="AH65" s="148"/>
      <c r="AI65" s="148"/>
    </row>
    <row r="66" spans="1:35" ht="15.75" customHeight="1">
      <c r="A66" s="148"/>
      <c r="B66" s="148"/>
      <c r="C66" s="234"/>
      <c r="D66" s="235"/>
      <c r="E66" s="235"/>
      <c r="F66" s="235"/>
      <c r="G66" s="235"/>
      <c r="H66" s="235"/>
      <c r="I66" s="236"/>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148"/>
      <c r="AI66" s="148"/>
    </row>
    <row r="67" spans="1:35" ht="15.75" customHeight="1">
      <c r="A67" s="148"/>
      <c r="B67" s="148"/>
      <c r="C67" s="237"/>
      <c r="D67" s="238"/>
      <c r="E67" s="238"/>
      <c r="F67" s="238"/>
      <c r="G67" s="238"/>
      <c r="H67" s="238"/>
      <c r="I67" s="239"/>
      <c r="J67" s="229"/>
      <c r="K67" s="229"/>
      <c r="L67" s="229"/>
      <c r="M67" s="229"/>
      <c r="N67" s="229"/>
      <c r="O67" s="229"/>
      <c r="P67" s="229"/>
      <c r="Q67" s="229"/>
      <c r="R67" s="229"/>
      <c r="S67" s="229"/>
      <c r="T67" s="229"/>
      <c r="U67" s="229"/>
      <c r="V67" s="229"/>
      <c r="W67" s="229"/>
      <c r="X67" s="229"/>
      <c r="Y67" s="229"/>
      <c r="Z67" s="229"/>
      <c r="AA67" s="229"/>
      <c r="AB67" s="229"/>
      <c r="AC67" s="229"/>
      <c r="AD67" s="229"/>
      <c r="AE67" s="229"/>
      <c r="AF67" s="229"/>
      <c r="AG67" s="229"/>
      <c r="AH67" s="148"/>
      <c r="AI67" s="148"/>
    </row>
    <row r="68" spans="1:35" ht="49.5" customHeight="1">
      <c r="A68" s="148"/>
      <c r="B68" s="148"/>
      <c r="C68" s="228" t="s">
        <v>164</v>
      </c>
      <c r="D68" s="229"/>
      <c r="E68" s="229"/>
      <c r="F68" s="229"/>
      <c r="G68" s="229"/>
      <c r="H68" s="229"/>
      <c r="I68" s="229"/>
      <c r="J68" s="230" t="s">
        <v>165</v>
      </c>
      <c r="K68" s="229"/>
      <c r="L68" s="229"/>
      <c r="M68" s="229"/>
      <c r="N68" s="230" t="s">
        <v>166</v>
      </c>
      <c r="O68" s="230"/>
      <c r="P68" s="230"/>
      <c r="Q68" s="230"/>
      <c r="R68" s="230"/>
      <c r="S68" s="230"/>
      <c r="T68" s="230"/>
      <c r="U68" s="230"/>
      <c r="V68" s="230" t="s">
        <v>167</v>
      </c>
      <c r="W68" s="230"/>
      <c r="X68" s="230"/>
      <c r="Y68" s="230"/>
      <c r="Z68" s="230"/>
      <c r="AA68" s="230"/>
      <c r="AB68" s="230"/>
      <c r="AC68" s="230"/>
      <c r="AD68" s="230" t="s">
        <v>168</v>
      </c>
      <c r="AE68" s="229"/>
      <c r="AF68" s="229"/>
      <c r="AG68" s="229"/>
      <c r="AH68" s="148"/>
      <c r="AI68" s="148"/>
    </row>
    <row r="69" spans="1:35" ht="49.5" customHeight="1">
      <c r="A69" s="148"/>
      <c r="B69" s="148"/>
      <c r="C69" s="228" t="s">
        <v>169</v>
      </c>
      <c r="D69" s="229"/>
      <c r="E69" s="229"/>
      <c r="F69" s="229"/>
      <c r="G69" s="229"/>
      <c r="H69" s="229"/>
      <c r="I69" s="229"/>
      <c r="J69" s="230" t="s">
        <v>166</v>
      </c>
      <c r="K69" s="229"/>
      <c r="L69" s="229"/>
      <c r="M69" s="229"/>
      <c r="N69" s="230" t="s">
        <v>167</v>
      </c>
      <c r="O69" s="230"/>
      <c r="P69" s="230"/>
      <c r="Q69" s="230"/>
      <c r="R69" s="230"/>
      <c r="S69" s="230"/>
      <c r="T69" s="230"/>
      <c r="U69" s="230"/>
      <c r="V69" s="230"/>
      <c r="W69" s="230"/>
      <c r="X69" s="230"/>
      <c r="Y69" s="230"/>
      <c r="Z69" s="230" t="s">
        <v>168</v>
      </c>
      <c r="AA69" s="230"/>
      <c r="AB69" s="230"/>
      <c r="AC69" s="230"/>
      <c r="AD69" s="230"/>
      <c r="AE69" s="230"/>
      <c r="AF69" s="230"/>
      <c r="AG69" s="230"/>
      <c r="AH69" s="148"/>
      <c r="AI69" s="148"/>
    </row>
    <row r="70" spans="1:35" ht="49.5" customHeight="1">
      <c r="A70" s="148"/>
      <c r="B70" s="148"/>
      <c r="C70" s="228" t="s">
        <v>170</v>
      </c>
      <c r="D70" s="229"/>
      <c r="E70" s="229"/>
      <c r="F70" s="229"/>
      <c r="G70" s="229"/>
      <c r="H70" s="229"/>
      <c r="I70" s="229"/>
      <c r="J70" s="230" t="s">
        <v>171</v>
      </c>
      <c r="K70" s="229"/>
      <c r="L70" s="229"/>
      <c r="M70" s="229"/>
      <c r="N70" s="230" t="s">
        <v>172</v>
      </c>
      <c r="O70" s="229"/>
      <c r="P70" s="229"/>
      <c r="Q70" s="229"/>
      <c r="R70" s="230" t="s">
        <v>173</v>
      </c>
      <c r="S70" s="229"/>
      <c r="T70" s="229"/>
      <c r="U70" s="229"/>
      <c r="V70" s="230" t="s">
        <v>166</v>
      </c>
      <c r="W70" s="229"/>
      <c r="X70" s="229"/>
      <c r="Y70" s="229"/>
      <c r="Z70" s="230" t="s">
        <v>167</v>
      </c>
      <c r="AA70" s="230"/>
      <c r="AB70" s="230"/>
      <c r="AC70" s="230"/>
      <c r="AD70" s="230"/>
      <c r="AE70" s="230"/>
      <c r="AF70" s="230"/>
      <c r="AG70" s="230"/>
      <c r="AH70" s="148"/>
      <c r="AI70" s="148"/>
    </row>
    <row r="71" spans="1:35" ht="49.5" customHeight="1">
      <c r="A71" s="148"/>
      <c r="B71" s="148"/>
      <c r="C71" s="228" t="s">
        <v>174</v>
      </c>
      <c r="D71" s="229"/>
      <c r="E71" s="229"/>
      <c r="F71" s="229"/>
      <c r="G71" s="229"/>
      <c r="H71" s="229"/>
      <c r="I71" s="229"/>
      <c r="J71" s="230" t="s">
        <v>173</v>
      </c>
      <c r="K71" s="229"/>
      <c r="L71" s="229"/>
      <c r="M71" s="229"/>
      <c r="N71" s="230" t="s">
        <v>166</v>
      </c>
      <c r="O71" s="229"/>
      <c r="P71" s="229"/>
      <c r="Q71" s="229"/>
      <c r="R71" s="230" t="s">
        <v>167</v>
      </c>
      <c r="S71" s="230"/>
      <c r="T71" s="230"/>
      <c r="U71" s="230"/>
      <c r="V71" s="230"/>
      <c r="W71" s="230"/>
      <c r="X71" s="230"/>
      <c r="Y71" s="230"/>
      <c r="Z71" s="230"/>
      <c r="AA71" s="230"/>
      <c r="AB71" s="230"/>
      <c r="AC71" s="230"/>
      <c r="AD71" s="230" t="s">
        <v>168</v>
      </c>
      <c r="AE71" s="229"/>
      <c r="AF71" s="229"/>
      <c r="AG71" s="229"/>
      <c r="AH71" s="148"/>
      <c r="AI71" s="148"/>
    </row>
    <row r="72" spans="1:35" ht="49.5" customHeight="1">
      <c r="A72" s="148"/>
      <c r="B72" s="148"/>
      <c r="C72" s="229" t="s">
        <v>175</v>
      </c>
      <c r="D72" s="229"/>
      <c r="E72" s="229"/>
      <c r="F72" s="229"/>
      <c r="G72" s="229"/>
      <c r="H72" s="229"/>
      <c r="I72" s="229"/>
      <c r="J72" s="230" t="s">
        <v>171</v>
      </c>
      <c r="K72" s="229"/>
      <c r="L72" s="229"/>
      <c r="M72" s="229"/>
      <c r="N72" s="230" t="s">
        <v>172</v>
      </c>
      <c r="O72" s="229"/>
      <c r="P72" s="229"/>
      <c r="Q72" s="229"/>
      <c r="R72" s="230" t="s">
        <v>166</v>
      </c>
      <c r="S72" s="230"/>
      <c r="T72" s="230"/>
      <c r="U72" s="230"/>
      <c r="V72" s="230"/>
      <c r="W72" s="230"/>
      <c r="X72" s="230"/>
      <c r="Y72" s="230"/>
      <c r="Z72" s="230" t="s">
        <v>167</v>
      </c>
      <c r="AA72" s="230"/>
      <c r="AB72" s="230"/>
      <c r="AC72" s="230"/>
      <c r="AD72" s="230"/>
      <c r="AE72" s="230"/>
      <c r="AF72" s="230"/>
      <c r="AG72" s="230"/>
      <c r="AH72" s="148"/>
      <c r="AI72" s="148"/>
    </row>
    <row r="73" spans="1:35" ht="1.5" customHeight="1">
      <c r="A73" s="148"/>
      <c r="B73" s="148"/>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row>
    <row r="74" spans="1:35" ht="16.5" customHeight="1">
      <c r="A74" s="148"/>
      <c r="B74" s="148"/>
      <c r="C74" s="148" t="s">
        <v>176</v>
      </c>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row>
    <row r="75" spans="1:35" ht="16.5" customHeight="1"/>
    <row r="76" spans="1:35" ht="16.5" customHeight="1"/>
    <row r="77" spans="1:35" ht="16.5" customHeight="1"/>
    <row r="78" spans="1:35" ht="16.5" customHeight="1"/>
    <row r="79" spans="1:35" ht="16.5" customHeight="1"/>
    <row r="80" spans="1:35"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sheetData>
  <sheetProtection algorithmName="SHA-512" hashValue="zfYjyrzSFCZ4y4ramnJ6Vx1QUwN9OUakSQEHxvTgEsUqzsw9aqL9Tc8oZnup5RQ7R99h8VDsyYHhnzCLVXyKBw==" saltValue="XP4kESHz5l4+LV5tffom5g==" spinCount="100000" sheet="1" selectLockedCells="1" selectUnlockedCells="1"/>
  <mergeCells count="93">
    <mergeCell ref="B1:AG2"/>
    <mergeCell ref="AK4:BJ16"/>
    <mergeCell ref="B5:AH5"/>
    <mergeCell ref="D8:I8"/>
    <mergeCell ref="J8:AG8"/>
    <mergeCell ref="D9:I9"/>
    <mergeCell ref="J9:AG9"/>
    <mergeCell ref="D10:I10"/>
    <mergeCell ref="J10:AG10"/>
    <mergeCell ref="D11:I11"/>
    <mergeCell ref="D7:I7"/>
    <mergeCell ref="J7:AG7"/>
    <mergeCell ref="D17:K17"/>
    <mergeCell ref="M17:R17"/>
    <mergeCell ref="J11:R11"/>
    <mergeCell ref="S11:X11"/>
    <mergeCell ref="Y11:AG11"/>
    <mergeCell ref="D12:I12"/>
    <mergeCell ref="J12:R12"/>
    <mergeCell ref="S12:X12"/>
    <mergeCell ref="Y12:AG12"/>
    <mergeCell ref="D13:I13"/>
    <mergeCell ref="J13:R13"/>
    <mergeCell ref="S13:X13"/>
    <mergeCell ref="Y13:AG13"/>
    <mergeCell ref="B15:AH15"/>
    <mergeCell ref="V32:Z32"/>
    <mergeCell ref="D19:K19"/>
    <mergeCell ref="M19:R19"/>
    <mergeCell ref="D21:K21"/>
    <mergeCell ref="M21:R21"/>
    <mergeCell ref="C23:AI23"/>
    <mergeCell ref="E28:G28"/>
    <mergeCell ref="H30:K30"/>
    <mergeCell ref="M30:P30"/>
    <mergeCell ref="H32:K32"/>
    <mergeCell ref="M32:P32"/>
    <mergeCell ref="S32:T32"/>
    <mergeCell ref="H59:L59"/>
    <mergeCell ref="N59:R59"/>
    <mergeCell ref="T59:Y59"/>
    <mergeCell ref="W39:X39"/>
    <mergeCell ref="E35:G35"/>
    <mergeCell ref="H37:K37"/>
    <mergeCell ref="N37:Q37"/>
    <mergeCell ref="H39:K39"/>
    <mergeCell ref="N39:Q39"/>
    <mergeCell ref="AA39:AB39"/>
    <mergeCell ref="C51:AI51"/>
    <mergeCell ref="N55:O55"/>
    <mergeCell ref="H57:L57"/>
    <mergeCell ref="N57:R57"/>
    <mergeCell ref="AD39:AH39"/>
    <mergeCell ref="C42:AI42"/>
    <mergeCell ref="H46:Q46"/>
    <mergeCell ref="H48:Q48"/>
    <mergeCell ref="S48:T48"/>
    <mergeCell ref="V48:Z48"/>
    <mergeCell ref="S39:U39"/>
    <mergeCell ref="J55:L55"/>
    <mergeCell ref="O44:P44"/>
    <mergeCell ref="AD65:AG67"/>
    <mergeCell ref="C68:I68"/>
    <mergeCell ref="J68:M68"/>
    <mergeCell ref="N68:U68"/>
    <mergeCell ref="V68:AC68"/>
    <mergeCell ref="AD68:AG68"/>
    <mergeCell ref="C65:I67"/>
    <mergeCell ref="J65:M67"/>
    <mergeCell ref="N65:Q67"/>
    <mergeCell ref="R65:U67"/>
    <mergeCell ref="V65:Y67"/>
    <mergeCell ref="Z65:AC67"/>
    <mergeCell ref="C69:I69"/>
    <mergeCell ref="J69:M69"/>
    <mergeCell ref="N69:Y69"/>
    <mergeCell ref="Z69:AG69"/>
    <mergeCell ref="C70:I70"/>
    <mergeCell ref="J70:M70"/>
    <mergeCell ref="N70:Q70"/>
    <mergeCell ref="R70:U70"/>
    <mergeCell ref="V70:Y70"/>
    <mergeCell ref="Z70:AG70"/>
    <mergeCell ref="C72:I72"/>
    <mergeCell ref="J72:M72"/>
    <mergeCell ref="N72:Q72"/>
    <mergeCell ref="R72:Y72"/>
    <mergeCell ref="Z72:AG72"/>
    <mergeCell ref="C71:I71"/>
    <mergeCell ref="J71:M71"/>
    <mergeCell ref="N71:Q71"/>
    <mergeCell ref="R71:AC71"/>
    <mergeCell ref="AD71:AG71"/>
  </mergeCells>
  <phoneticPr fontId="2"/>
  <dataValidations count="1">
    <dataValidation type="list"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xr:uid="{00000000-0002-0000-0100-000000000000}">
      <formula1>"有,無"</formula1>
    </dataValidation>
  </dataValidations>
  <printOptions horizontalCentered="1"/>
  <pageMargins left="0.23622047244094491" right="0.23622047244094491" top="0.74803149606299213" bottom="0.74803149606299213" header="0.31496062992125984" footer="0.31496062992125984"/>
  <pageSetup paperSize="9" scale="95" orientation="portrait" blackAndWhite="1" r:id="rId1"/>
  <rowBreaks count="1" manualBreakCount="1">
    <brk id="62" max="3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AJ49"/>
  <sheetViews>
    <sheetView view="pageBreakPreview" topLeftCell="A22" zoomScale="110" zoomScaleNormal="160" zoomScaleSheetLayoutView="110" workbookViewId="0">
      <selection activeCell="P36" sqref="P36:S36"/>
    </sheetView>
  </sheetViews>
  <sheetFormatPr defaultColWidth="8.75" defaultRowHeight="13.5"/>
  <cols>
    <col min="1" max="2" width="3" style="65" customWidth="1"/>
    <col min="3" max="3" width="3.75" style="65" customWidth="1"/>
    <col min="4" max="4" width="3.25" style="65" customWidth="1"/>
    <col min="5" max="5" width="3" style="65" customWidth="1"/>
    <col min="6" max="6" width="3.25" style="65" customWidth="1"/>
    <col min="7" max="8" width="2.75" style="65" customWidth="1"/>
    <col min="9" max="9" width="3.25" style="65" bestFit="1" customWidth="1"/>
    <col min="10" max="10" width="3.25" style="65" customWidth="1"/>
    <col min="11" max="11" width="2.875" style="65" customWidth="1"/>
    <col min="12" max="12" width="3.25" style="65" customWidth="1"/>
    <col min="13" max="13" width="2.625" style="65" customWidth="1"/>
    <col min="14" max="14" width="3.375" style="65" customWidth="1"/>
    <col min="15" max="15" width="2.75" style="65" customWidth="1"/>
    <col min="16" max="16" width="2.875" style="65" customWidth="1"/>
    <col min="17" max="17" width="3.125" style="65" customWidth="1"/>
    <col min="18" max="18" width="5.25" style="65" customWidth="1"/>
    <col min="19" max="19" width="2.5" style="65" customWidth="1"/>
    <col min="20" max="20" width="2.75" style="65" customWidth="1"/>
    <col min="21" max="21" width="3" style="65" customWidth="1"/>
    <col min="22" max="22" width="3.5" style="65" customWidth="1"/>
    <col min="23" max="23" width="2.75" style="65" customWidth="1"/>
    <col min="24" max="25" width="2.875" style="65" customWidth="1"/>
    <col min="26" max="26" width="3.875" style="65" customWidth="1"/>
    <col min="27" max="27" width="3.75" style="65" customWidth="1"/>
    <col min="28" max="29" width="3.125" style="65" customWidth="1"/>
    <col min="30" max="34" width="10.375" style="65" hidden="1" customWidth="1"/>
    <col min="35" max="35" width="6.5" style="65" hidden="1" customWidth="1"/>
    <col min="36" max="36" width="8.25" style="65" hidden="1" customWidth="1"/>
    <col min="37" max="39" width="8.25" style="65" customWidth="1"/>
    <col min="40" max="16384" width="8.75" style="65"/>
  </cols>
  <sheetData>
    <row r="1" spans="1:30">
      <c r="A1" s="65" t="s">
        <v>31</v>
      </c>
      <c r="V1" s="462"/>
      <c r="W1" s="463"/>
      <c r="X1" s="463"/>
      <c r="Y1" s="463"/>
      <c r="Z1" s="463"/>
      <c r="AA1" s="463"/>
      <c r="AB1" s="463"/>
    </row>
    <row r="2" spans="1:30" ht="16.5">
      <c r="A2" s="465" t="s">
        <v>333</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row>
    <row r="3" spans="1:30">
      <c r="A3" s="65" t="s">
        <v>32</v>
      </c>
    </row>
    <row r="4" spans="1:30">
      <c r="R4" s="210" t="s">
        <v>334</v>
      </c>
      <c r="S4" s="325"/>
      <c r="T4" s="325"/>
      <c r="U4" s="325"/>
      <c r="V4" s="89" t="s">
        <v>183</v>
      </c>
      <c r="W4" s="325"/>
      <c r="X4" s="325"/>
      <c r="Y4" s="68" t="s">
        <v>184</v>
      </c>
      <c r="Z4" s="325"/>
      <c r="AA4" s="325"/>
      <c r="AB4" s="89" t="s">
        <v>185</v>
      </c>
    </row>
    <row r="5" spans="1:30" ht="13.15" customHeight="1">
      <c r="A5" s="65" t="s">
        <v>33</v>
      </c>
      <c r="AD5" s="69" t="s">
        <v>269</v>
      </c>
    </row>
    <row r="6" spans="1:30" ht="13.15" customHeight="1">
      <c r="A6" s="90"/>
      <c r="B6" s="90"/>
      <c r="C6" s="90"/>
      <c r="D6" s="91"/>
      <c r="E6" s="91"/>
      <c r="F6" s="92" t="s">
        <v>186</v>
      </c>
      <c r="G6" s="284"/>
      <c r="H6" s="284"/>
      <c r="I6" s="284"/>
      <c r="J6" s="284"/>
      <c r="K6" s="284"/>
      <c r="L6" s="284"/>
      <c r="M6" s="284"/>
      <c r="N6" s="284"/>
      <c r="O6" s="284"/>
      <c r="P6" s="90"/>
      <c r="Q6" s="90"/>
      <c r="R6" s="82"/>
      <c r="S6" s="92" t="s">
        <v>258</v>
      </c>
      <c r="T6" s="284"/>
      <c r="U6" s="284"/>
      <c r="V6" s="284"/>
      <c r="W6" s="284"/>
      <c r="X6" s="284"/>
      <c r="Y6" s="284"/>
      <c r="Z6" s="284"/>
      <c r="AA6" s="284"/>
      <c r="AB6" s="284"/>
      <c r="AD6" s="69" t="s">
        <v>270</v>
      </c>
    </row>
    <row r="7" spans="1:30" ht="37.5" customHeight="1">
      <c r="A7" s="360" t="s">
        <v>310</v>
      </c>
      <c r="B7" s="360"/>
      <c r="C7" s="360"/>
      <c r="D7" s="341" t="s">
        <v>335</v>
      </c>
      <c r="E7" s="341"/>
      <c r="F7" s="283"/>
      <c r="G7" s="283"/>
      <c r="H7" s="283"/>
      <c r="I7" s="283"/>
      <c r="J7" s="283"/>
      <c r="K7" s="283"/>
      <c r="L7" s="283"/>
      <c r="M7" s="283"/>
      <c r="N7" s="283"/>
      <c r="O7" s="283"/>
      <c r="P7" s="360" t="s">
        <v>312</v>
      </c>
      <c r="Q7" s="360"/>
      <c r="R7" s="83" t="s">
        <v>311</v>
      </c>
      <c r="S7" s="283"/>
      <c r="T7" s="283"/>
      <c r="U7" s="283"/>
      <c r="V7" s="283"/>
      <c r="W7" s="283"/>
      <c r="X7" s="283"/>
      <c r="Y7" s="283"/>
      <c r="Z7" s="283"/>
      <c r="AA7" s="283"/>
      <c r="AB7" s="283"/>
      <c r="AD7" s="76" t="s">
        <v>271</v>
      </c>
    </row>
    <row r="8" spans="1:30" ht="13.9" customHeight="1">
      <c r="C8" s="91"/>
      <c r="D8" s="341" t="s">
        <v>111</v>
      </c>
      <c r="E8" s="341"/>
      <c r="F8" s="283"/>
      <c r="G8" s="283"/>
      <c r="H8" s="283"/>
      <c r="I8" s="283"/>
      <c r="J8" s="283"/>
      <c r="K8" s="283"/>
      <c r="L8" s="283"/>
      <c r="M8" s="283"/>
      <c r="N8" s="283"/>
      <c r="O8" s="283"/>
      <c r="R8" s="83" t="s">
        <v>34</v>
      </c>
      <c r="S8" s="283"/>
      <c r="T8" s="283"/>
      <c r="U8" s="283"/>
      <c r="V8" s="283"/>
      <c r="W8" s="283"/>
      <c r="X8" s="283"/>
      <c r="Y8" s="283"/>
      <c r="Z8" s="283"/>
      <c r="AA8" s="283"/>
      <c r="AB8" s="283"/>
    </row>
    <row r="9" spans="1:30" s="141" customFormat="1" ht="36" customHeight="1">
      <c r="C9" s="142"/>
      <c r="D9" s="341" t="s">
        <v>112</v>
      </c>
      <c r="E9" s="341"/>
      <c r="F9" s="283"/>
      <c r="G9" s="464"/>
      <c r="H9" s="464"/>
      <c r="I9" s="464"/>
      <c r="J9" s="464"/>
      <c r="K9" s="464"/>
      <c r="L9" s="464"/>
      <c r="M9" s="464"/>
      <c r="N9" s="464"/>
      <c r="O9" s="464"/>
      <c r="R9" s="83" t="s">
        <v>35</v>
      </c>
      <c r="S9" s="283"/>
      <c r="T9" s="464"/>
      <c r="U9" s="464"/>
      <c r="V9" s="464"/>
      <c r="W9" s="464"/>
      <c r="X9" s="464"/>
      <c r="Y9" s="464"/>
      <c r="Z9" s="464"/>
      <c r="AA9" s="464"/>
      <c r="AB9" s="464"/>
      <c r="AC9" s="143"/>
    </row>
    <row r="10" spans="1:30" ht="18.600000000000001" customHeight="1">
      <c r="C10" s="91"/>
      <c r="D10" s="360" t="s">
        <v>313</v>
      </c>
      <c r="E10" s="341"/>
      <c r="F10" s="283"/>
      <c r="G10" s="283"/>
      <c r="H10" s="283"/>
      <c r="I10" s="283"/>
      <c r="J10" s="283"/>
      <c r="K10" s="283"/>
      <c r="L10" s="283"/>
      <c r="M10" s="283"/>
      <c r="N10" s="283"/>
      <c r="O10" s="283"/>
      <c r="R10" s="344"/>
      <c r="S10" s="344"/>
      <c r="T10" s="344"/>
      <c r="U10" s="344"/>
      <c r="V10" s="344"/>
      <c r="W10" s="344"/>
      <c r="X10" s="344"/>
      <c r="Y10" s="344"/>
      <c r="Z10" s="344"/>
      <c r="AA10" s="344"/>
      <c r="AB10" s="344"/>
    </row>
    <row r="11" spans="1:30" ht="6" customHeight="1">
      <c r="A11" s="91"/>
      <c r="B11" s="91"/>
      <c r="C11" s="91"/>
      <c r="D11" s="91"/>
      <c r="E11" s="91"/>
      <c r="F11" s="91"/>
    </row>
    <row r="12" spans="1:30" ht="24.6" customHeight="1">
      <c r="A12" s="355" t="s">
        <v>0</v>
      </c>
      <c r="B12" s="356"/>
      <c r="C12" s="357"/>
      <c r="D12" s="488" t="str">
        <f>IF(【はじめに入力してください】基本情報入力シート!B5="","",【はじめに入力してください】基本情報入力シート!B5)</f>
        <v/>
      </c>
      <c r="E12" s="489"/>
      <c r="F12" s="489"/>
      <c r="G12" s="489"/>
      <c r="H12" s="489"/>
      <c r="I12" s="489"/>
      <c r="J12" s="489"/>
      <c r="K12" s="489"/>
      <c r="L12" s="489"/>
      <c r="M12" s="489"/>
      <c r="N12" s="489"/>
      <c r="O12" s="489"/>
      <c r="P12" s="489"/>
      <c r="Q12" s="489"/>
      <c r="R12" s="489"/>
      <c r="S12" s="489"/>
      <c r="T12" s="489"/>
      <c r="U12" s="489"/>
      <c r="V12" s="489"/>
      <c r="W12" s="489"/>
      <c r="X12" s="489"/>
      <c r="Y12" s="489"/>
      <c r="Z12" s="489"/>
      <c r="AA12" s="489"/>
      <c r="AB12" s="490"/>
    </row>
    <row r="13" spans="1:30" ht="24.6" customHeight="1">
      <c r="A13" s="358" t="s">
        <v>1</v>
      </c>
      <c r="B13" s="298"/>
      <c r="C13" s="359"/>
      <c r="D13" s="296" t="s">
        <v>2</v>
      </c>
      <c r="E13" s="297"/>
      <c r="F13" s="297"/>
      <c r="G13" s="437" t="str">
        <f>IF(【はじめに入力してください】基本情報入力シート!B6="","",【はじめに入力してください】基本情報入力シート!B6)</f>
        <v/>
      </c>
      <c r="H13" s="437"/>
      <c r="I13" s="437"/>
      <c r="J13" s="437"/>
      <c r="K13" s="437"/>
      <c r="L13" s="437"/>
      <c r="M13" s="437"/>
      <c r="N13" s="437"/>
      <c r="O13" s="437"/>
      <c r="P13" s="437"/>
      <c r="Q13" s="437"/>
      <c r="R13" s="437"/>
      <c r="S13" s="437"/>
      <c r="T13" s="437"/>
      <c r="U13" s="437"/>
      <c r="V13" s="437"/>
      <c r="W13" s="437"/>
      <c r="X13" s="437"/>
      <c r="Y13" s="437"/>
      <c r="Z13" s="437"/>
      <c r="AA13" s="437"/>
      <c r="AB13" s="438"/>
      <c r="AC13" s="144"/>
    </row>
    <row r="14" spans="1:30" ht="24" customHeight="1">
      <c r="A14" s="358" t="s">
        <v>3</v>
      </c>
      <c r="B14" s="298"/>
      <c r="C14" s="359"/>
      <c r="D14" s="491" t="str">
        <f>IF(【はじめに入力してください】基本情報入力シート!B7="","",【はじめに入力してください】基本情報入力シート!B7)</f>
        <v/>
      </c>
      <c r="E14" s="491"/>
      <c r="F14" s="491"/>
      <c r="G14" s="491"/>
      <c r="H14" s="491"/>
      <c r="I14" s="491"/>
      <c r="J14" s="491"/>
      <c r="K14" s="491"/>
      <c r="L14" s="491"/>
      <c r="M14" s="491"/>
      <c r="N14" s="491"/>
      <c r="O14" s="296" t="s">
        <v>44</v>
      </c>
      <c r="P14" s="297"/>
      <c r="Q14" s="297"/>
      <c r="R14" s="297"/>
      <c r="S14" s="298"/>
      <c r="T14" s="299"/>
      <c r="U14" s="300"/>
      <c r="V14" s="300"/>
      <c r="W14" s="300"/>
      <c r="X14" s="300"/>
      <c r="Y14" s="300"/>
      <c r="Z14" s="300"/>
      <c r="AA14" s="300"/>
      <c r="AB14" s="301"/>
      <c r="AC14" s="144"/>
    </row>
    <row r="15" spans="1:30" ht="13.15" customHeight="1">
      <c r="A15" s="366" t="s">
        <v>179</v>
      </c>
      <c r="B15" s="303"/>
      <c r="C15" s="303"/>
      <c r="D15" s="303"/>
      <c r="E15" s="304"/>
      <c r="F15" s="302" t="s">
        <v>5</v>
      </c>
      <c r="G15" s="303"/>
      <c r="H15" s="303"/>
      <c r="I15" s="303"/>
      <c r="J15" s="303"/>
      <c r="K15" s="304"/>
      <c r="L15" s="302" t="s">
        <v>6</v>
      </c>
      <c r="M15" s="303"/>
      <c r="N15" s="303"/>
      <c r="O15" s="303"/>
      <c r="P15" s="303"/>
      <c r="Q15" s="304"/>
      <c r="R15" s="302" t="s">
        <v>325</v>
      </c>
      <c r="S15" s="303"/>
      <c r="T15" s="303"/>
      <c r="U15" s="303"/>
      <c r="V15" s="303"/>
      <c r="W15" s="304"/>
      <c r="X15" s="302" t="s">
        <v>30</v>
      </c>
      <c r="Y15" s="303"/>
      <c r="Z15" s="303"/>
      <c r="AA15" s="303"/>
      <c r="AB15" s="305"/>
      <c r="AC15" s="144"/>
    </row>
    <row r="16" spans="1:30" ht="14.45" customHeight="1">
      <c r="A16" s="370" t="str">
        <f>IF(【はじめに入力してください】基本情報入力シート!B8="","",【はじめに入力してください】基本情報入力シート!B8)</f>
        <v/>
      </c>
      <c r="B16" s="371"/>
      <c r="C16" s="371"/>
      <c r="D16" s="371"/>
      <c r="E16" s="372"/>
      <c r="F16" s="308" t="str">
        <f>IF(【はじめに入力してください】基本情報入力シート!B9="","",【はじめに入力してください】基本情報入力シート!B9)</f>
        <v/>
      </c>
      <c r="G16" s="309"/>
      <c r="H16" s="309"/>
      <c r="I16" s="309"/>
      <c r="J16" s="309"/>
      <c r="K16" s="93" t="s">
        <v>60</v>
      </c>
      <c r="L16" s="309" t="str">
        <f>IF(【はじめに入力してください】基本情報入力シート!B10="","",【はじめに入力してください】基本情報入力シート!B10)</f>
        <v/>
      </c>
      <c r="M16" s="309"/>
      <c r="N16" s="309"/>
      <c r="O16" s="309"/>
      <c r="P16" s="309"/>
      <c r="Q16" s="94" t="s">
        <v>60</v>
      </c>
      <c r="R16" s="308" t="str">
        <f>IF(【はじめに入力してください】基本情報入力シート!B11="","",【はじめに入力してください】基本情報入力シート!B11)</f>
        <v/>
      </c>
      <c r="S16" s="309"/>
      <c r="T16" s="309"/>
      <c r="U16" s="309"/>
      <c r="V16" s="309"/>
      <c r="W16" s="93" t="s">
        <v>60</v>
      </c>
      <c r="X16" s="306" t="str">
        <f>IF(【はじめに入力してください】基本情報入力シート!B12="","",【はじめに入力してください】基本情報入力シート!B12)</f>
        <v/>
      </c>
      <c r="Y16" s="307"/>
      <c r="Z16" s="307"/>
      <c r="AA16" s="307"/>
      <c r="AB16" s="95" t="s">
        <v>61</v>
      </c>
    </row>
    <row r="17" spans="1:34" ht="16.149999999999999" customHeight="1">
      <c r="C17" s="373" t="s">
        <v>298</v>
      </c>
      <c r="D17" s="373"/>
      <c r="E17" s="373"/>
      <c r="F17" s="373"/>
      <c r="G17" s="373"/>
      <c r="H17" s="373"/>
      <c r="I17" s="373"/>
      <c r="J17" s="373"/>
      <c r="K17" s="373"/>
      <c r="L17" s="373"/>
      <c r="M17" s="373"/>
      <c r="N17" s="373"/>
      <c r="O17" s="373"/>
      <c r="P17" s="373"/>
      <c r="Q17" s="374"/>
      <c r="R17" s="373"/>
      <c r="S17" s="373"/>
      <c r="T17" s="373"/>
      <c r="U17" s="373"/>
      <c r="V17" s="373"/>
      <c r="W17" s="373"/>
      <c r="X17" s="373"/>
      <c r="Y17" s="373"/>
      <c r="Z17" s="373"/>
      <c r="AA17" s="373"/>
      <c r="AB17" s="373"/>
    </row>
    <row r="18" spans="1:34" ht="24.75" customHeight="1">
      <c r="A18" s="349" t="s">
        <v>329</v>
      </c>
      <c r="B18" s="350"/>
      <c r="C18" s="349" t="s">
        <v>295</v>
      </c>
      <c r="D18" s="407"/>
      <c r="E18" s="407"/>
      <c r="F18" s="477"/>
      <c r="G18" s="468" t="s">
        <v>296</v>
      </c>
      <c r="H18" s="407"/>
      <c r="I18" s="407"/>
      <c r="J18" s="407"/>
      <c r="K18" s="477"/>
      <c r="L18" s="407" t="s">
        <v>300</v>
      </c>
      <c r="M18" s="407"/>
      <c r="N18" s="407"/>
      <c r="O18" s="407"/>
      <c r="P18" s="350"/>
      <c r="Q18" s="145"/>
      <c r="R18" s="342" t="s">
        <v>178</v>
      </c>
      <c r="S18" s="471" t="s">
        <v>297</v>
      </c>
      <c r="T18" s="472"/>
      <c r="U18" s="472"/>
      <c r="V18" s="473"/>
      <c r="W18" s="468" t="s">
        <v>327</v>
      </c>
      <c r="X18" s="407"/>
      <c r="Y18" s="407"/>
      <c r="Z18" s="407"/>
      <c r="AA18" s="407"/>
      <c r="AB18" s="350"/>
      <c r="AD18" s="97"/>
      <c r="AE18" s="97"/>
      <c r="AF18" s="97"/>
    </row>
    <row r="19" spans="1:34" ht="15" customHeight="1">
      <c r="A19" s="351"/>
      <c r="B19" s="352"/>
      <c r="C19" s="478" t="str">
        <f>IF(基準値算定ページ!M17="","",基準値算定ページ!M17)</f>
        <v/>
      </c>
      <c r="D19" s="479"/>
      <c r="E19" s="479"/>
      <c r="F19" s="98" t="s">
        <v>60</v>
      </c>
      <c r="G19" s="353" t="str">
        <f>IF(基準値算定ページ!M19="","",基準値算定ページ!M19)</f>
        <v/>
      </c>
      <c r="H19" s="354"/>
      <c r="I19" s="354"/>
      <c r="J19" s="354"/>
      <c r="K19" s="98" t="s">
        <v>60</v>
      </c>
      <c r="L19" s="354" t="str">
        <f>IF(OR(AE19="〇",AF19="〇"),"",C19+G19)</f>
        <v/>
      </c>
      <c r="M19" s="354"/>
      <c r="N19" s="354"/>
      <c r="O19" s="354"/>
      <c r="P19" s="100" t="s">
        <v>60</v>
      </c>
      <c r="Q19" s="101"/>
      <c r="R19" s="343"/>
      <c r="S19" s="474" t="str">
        <f>IF(【はじめに入力してください】基本情報入力シート!B14="","",【はじめに入力してください】基本情報入力シート!B14/100)</f>
        <v/>
      </c>
      <c r="T19" s="475"/>
      <c r="U19" s="475"/>
      <c r="V19" s="476"/>
      <c r="W19" s="469" t="str">
        <f>IF(S19="","",ROUNDDOWN(X16*S19,2))</f>
        <v/>
      </c>
      <c r="X19" s="470"/>
      <c r="Y19" s="470"/>
      <c r="Z19" s="470"/>
      <c r="AA19" s="470"/>
      <c r="AB19" s="102" t="s">
        <v>61</v>
      </c>
      <c r="AE19" s="103" t="str">
        <f>IF(C19="","〇","")</f>
        <v>〇</v>
      </c>
      <c r="AF19" s="103" t="str">
        <f>IF(G19="","〇","")</f>
        <v>〇</v>
      </c>
    </row>
    <row r="20" spans="1:34" ht="15" customHeight="1">
      <c r="A20" s="2"/>
      <c r="B20" s="2"/>
      <c r="C20" s="487" t="s">
        <v>299</v>
      </c>
      <c r="D20" s="487"/>
      <c r="E20" s="487"/>
      <c r="F20" s="487"/>
      <c r="G20" s="487"/>
      <c r="H20" s="487"/>
      <c r="I20" s="487"/>
      <c r="J20" s="487"/>
      <c r="K20" s="487"/>
      <c r="L20" s="487"/>
      <c r="M20" s="487"/>
      <c r="N20" s="487"/>
      <c r="O20" s="487"/>
      <c r="P20" s="487"/>
      <c r="Q20" s="487"/>
      <c r="R20" s="487"/>
      <c r="S20" s="487"/>
      <c r="T20" s="487"/>
      <c r="U20" s="487"/>
      <c r="V20" s="487"/>
      <c r="W20" s="487"/>
      <c r="X20" s="487"/>
      <c r="Y20" s="487"/>
      <c r="Z20" s="487"/>
      <c r="AA20" s="487"/>
      <c r="AB20" s="487"/>
    </row>
    <row r="21" spans="1:34" ht="13.9" customHeight="1">
      <c r="A21" s="425" t="s">
        <v>7</v>
      </c>
      <c r="B21" s="367" t="s">
        <v>8</v>
      </c>
      <c r="C21" s="361"/>
      <c r="D21" s="361"/>
      <c r="E21" s="362"/>
      <c r="F21" s="334" t="s">
        <v>9</v>
      </c>
      <c r="G21" s="334"/>
      <c r="H21" s="334"/>
      <c r="I21" s="334"/>
      <c r="J21" s="334"/>
      <c r="K21" s="334"/>
      <c r="L21" s="334" t="s">
        <v>10</v>
      </c>
      <c r="M21" s="334"/>
      <c r="N21" s="334"/>
      <c r="O21" s="334"/>
      <c r="P21" s="334" t="s">
        <v>11</v>
      </c>
      <c r="Q21" s="334"/>
      <c r="R21" s="334"/>
      <c r="S21" s="334"/>
      <c r="T21" s="334" t="s">
        <v>12</v>
      </c>
      <c r="U21" s="334"/>
      <c r="V21" s="334"/>
      <c r="W21" s="334"/>
      <c r="X21" s="468" t="s">
        <v>39</v>
      </c>
      <c r="Y21" s="407"/>
      <c r="Z21" s="407"/>
      <c r="AA21" s="407"/>
      <c r="AB21" s="350"/>
    </row>
    <row r="22" spans="1:34" ht="13.15" customHeight="1">
      <c r="A22" s="426"/>
      <c r="B22" s="368"/>
      <c r="C22" s="326" t="s">
        <v>14</v>
      </c>
      <c r="D22" s="327"/>
      <c r="E22" s="328"/>
      <c r="F22" s="332"/>
      <c r="G22" s="332"/>
      <c r="H22" s="332"/>
      <c r="I22" s="332"/>
      <c r="J22" s="333"/>
      <c r="K22" s="104" t="s">
        <v>60</v>
      </c>
      <c r="L22" s="337"/>
      <c r="M22" s="337"/>
      <c r="N22" s="338"/>
      <c r="O22" s="105" t="s">
        <v>71</v>
      </c>
      <c r="P22" s="337"/>
      <c r="Q22" s="337"/>
      <c r="R22" s="338"/>
      <c r="S22" s="105" t="s">
        <v>71</v>
      </c>
      <c r="T22" s="448"/>
      <c r="U22" s="448"/>
      <c r="V22" s="449"/>
      <c r="W22" s="105" t="s">
        <v>71</v>
      </c>
      <c r="X22" s="285" t="str">
        <f>IF(AND(L22="",P22="",T22=""),"",L22+P22+T22)</f>
        <v/>
      </c>
      <c r="Y22" s="285"/>
      <c r="Z22" s="285"/>
      <c r="AA22" s="286"/>
      <c r="AB22" s="106" t="s">
        <v>71</v>
      </c>
      <c r="AE22" s="65" t="str">
        <f>IF(F22="","〇","")</f>
        <v>〇</v>
      </c>
      <c r="AF22" s="65" t="str">
        <f>IF(L22="","〇","")</f>
        <v>〇</v>
      </c>
      <c r="AG22" s="65" t="str">
        <f>IF(P22="","〇","")</f>
        <v>〇</v>
      </c>
      <c r="AH22" s="65" t="str">
        <f>IF(T22="","〇","")</f>
        <v>〇</v>
      </c>
    </row>
    <row r="23" spans="1:34" ht="13.15" customHeight="1">
      <c r="A23" s="426"/>
      <c r="B23" s="368"/>
      <c r="C23" s="326" t="s">
        <v>15</v>
      </c>
      <c r="D23" s="327"/>
      <c r="E23" s="328"/>
      <c r="F23" s="332"/>
      <c r="G23" s="332"/>
      <c r="H23" s="332"/>
      <c r="I23" s="332"/>
      <c r="J23" s="333"/>
      <c r="K23" s="104" t="s">
        <v>60</v>
      </c>
      <c r="L23" s="337"/>
      <c r="M23" s="337"/>
      <c r="N23" s="338"/>
      <c r="O23" s="105" t="s">
        <v>71</v>
      </c>
      <c r="P23" s="337"/>
      <c r="Q23" s="337"/>
      <c r="R23" s="338"/>
      <c r="S23" s="105" t="s">
        <v>71</v>
      </c>
      <c r="T23" s="337"/>
      <c r="U23" s="337"/>
      <c r="V23" s="338"/>
      <c r="W23" s="105" t="s">
        <v>71</v>
      </c>
      <c r="X23" s="285" t="str">
        <f>IF(AND(L23="",P23="",T23=""),"",L23+P23+T23)</f>
        <v/>
      </c>
      <c r="Y23" s="285"/>
      <c r="Z23" s="285"/>
      <c r="AA23" s="286"/>
      <c r="AB23" s="106" t="s">
        <v>71</v>
      </c>
      <c r="AE23" s="65" t="str">
        <f>IF(F23="","〇","")</f>
        <v>〇</v>
      </c>
      <c r="AF23" s="65" t="str">
        <f>IF(L23="","〇","")</f>
        <v>〇</v>
      </c>
      <c r="AG23" s="65" t="str">
        <f>IF(P23="","〇","")</f>
        <v>〇</v>
      </c>
      <c r="AH23" s="65" t="str">
        <f>IF(T23="","〇","")</f>
        <v>〇</v>
      </c>
    </row>
    <row r="24" spans="1:34">
      <c r="A24" s="426"/>
      <c r="B24" s="369"/>
      <c r="C24" s="329" t="s">
        <v>40</v>
      </c>
      <c r="D24" s="330"/>
      <c r="E24" s="331"/>
      <c r="F24" s="107" t="s">
        <v>29</v>
      </c>
      <c r="G24" s="447" t="str">
        <f>IF(AND(AE22="〇",AE23="〇"),"",SUM(F22:J23))</f>
        <v/>
      </c>
      <c r="H24" s="447"/>
      <c r="I24" s="447"/>
      <c r="J24" s="447"/>
      <c r="K24" s="108" t="s">
        <v>60</v>
      </c>
      <c r="L24" s="363" t="str">
        <f>IF(AND(AF22="〇",AF23="〇"),"",SUM(L22:N23))</f>
        <v/>
      </c>
      <c r="M24" s="363"/>
      <c r="N24" s="294"/>
      <c r="O24" s="109" t="s">
        <v>71</v>
      </c>
      <c r="P24" s="294" t="str">
        <f>IF(AND(AG22="〇",AG23="〇"),"",SUM(P22:R23))</f>
        <v/>
      </c>
      <c r="Q24" s="295"/>
      <c r="R24" s="295"/>
      <c r="S24" s="109" t="s">
        <v>71</v>
      </c>
      <c r="T24" s="339" t="str">
        <f>IF(AND(AH22="〇",AH23="〇"),"",SUM(T22:V23))</f>
        <v/>
      </c>
      <c r="U24" s="339"/>
      <c r="V24" s="340"/>
      <c r="W24" s="109" t="s">
        <v>71</v>
      </c>
      <c r="X24" s="287" t="str">
        <f>IF(AND(AE24="〇",AF24="〇",AG24="〇",AH24="〇"),"",SUM(X22:Z23))</f>
        <v/>
      </c>
      <c r="Y24" s="288"/>
      <c r="Z24" s="288"/>
      <c r="AA24" s="288"/>
      <c r="AB24" s="110" t="s">
        <v>71</v>
      </c>
      <c r="AE24" s="65" t="str">
        <f>IF(G24="","〇","")</f>
        <v>〇</v>
      </c>
      <c r="AF24" s="65" t="str">
        <f>IF(L24="","〇","")</f>
        <v>〇</v>
      </c>
      <c r="AG24" s="65" t="str">
        <f>IF(P24="","〇","")</f>
        <v>〇</v>
      </c>
      <c r="AH24" s="65" t="str">
        <f>IF(T24="","〇","")</f>
        <v>〇</v>
      </c>
    </row>
    <row r="25" spans="1:34" ht="18" customHeight="1">
      <c r="A25" s="426"/>
      <c r="B25" s="367" t="s">
        <v>16</v>
      </c>
      <c r="C25" s="391"/>
      <c r="D25" s="391"/>
      <c r="E25" s="392"/>
      <c r="F25" s="289" t="s">
        <v>328</v>
      </c>
      <c r="G25" s="290"/>
      <c r="H25" s="290"/>
      <c r="I25" s="290"/>
      <c r="J25" s="290"/>
      <c r="K25" s="290"/>
      <c r="L25" s="290"/>
      <c r="M25" s="291"/>
      <c r="N25" s="334" t="s">
        <v>17</v>
      </c>
      <c r="O25" s="334"/>
      <c r="P25" s="334"/>
      <c r="Q25" s="334"/>
      <c r="R25" s="334"/>
      <c r="S25" s="334"/>
      <c r="T25" s="334"/>
      <c r="U25" s="334" t="s">
        <v>13</v>
      </c>
      <c r="V25" s="334"/>
      <c r="W25" s="334"/>
      <c r="X25" s="334"/>
      <c r="Y25" s="335"/>
      <c r="Z25" s="335"/>
      <c r="AA25" s="335"/>
      <c r="AB25" s="336"/>
    </row>
    <row r="26" spans="1:34" ht="14.45" customHeight="1">
      <c r="A26" s="426"/>
      <c r="B26" s="368"/>
      <c r="C26" s="326" t="s">
        <v>18</v>
      </c>
      <c r="D26" s="327"/>
      <c r="E26" s="328"/>
      <c r="F26" s="292"/>
      <c r="G26" s="293"/>
      <c r="H26" s="293"/>
      <c r="I26" s="293"/>
      <c r="J26" s="293"/>
      <c r="K26" s="293"/>
      <c r="L26" s="293"/>
      <c r="M26" s="104" t="s">
        <v>60</v>
      </c>
      <c r="N26" s="292"/>
      <c r="O26" s="293"/>
      <c r="P26" s="293"/>
      <c r="Q26" s="293"/>
      <c r="R26" s="293"/>
      <c r="S26" s="293"/>
      <c r="T26" s="104" t="s">
        <v>60</v>
      </c>
      <c r="U26" s="319" t="str">
        <f>IF(AND(AE26="〇",AF26="〇"),"",F26+N26)</f>
        <v/>
      </c>
      <c r="V26" s="320"/>
      <c r="W26" s="320"/>
      <c r="X26" s="320"/>
      <c r="Y26" s="320"/>
      <c r="Z26" s="320"/>
      <c r="AA26" s="320"/>
      <c r="AB26" s="111" t="s">
        <v>60</v>
      </c>
      <c r="AE26" s="65" t="str">
        <f>IF(F26="","〇","")</f>
        <v>〇</v>
      </c>
      <c r="AF26" s="65" t="str">
        <f>IF(N26="","〇","")</f>
        <v>〇</v>
      </c>
    </row>
    <row r="27" spans="1:34" ht="14.45" customHeight="1">
      <c r="A27" s="426"/>
      <c r="B27" s="368"/>
      <c r="C27" s="326" t="s">
        <v>19</v>
      </c>
      <c r="D27" s="327"/>
      <c r="E27" s="328"/>
      <c r="F27" s="292"/>
      <c r="G27" s="293"/>
      <c r="H27" s="293"/>
      <c r="I27" s="293"/>
      <c r="J27" s="293"/>
      <c r="K27" s="293"/>
      <c r="L27" s="293"/>
      <c r="M27" s="104" t="s">
        <v>60</v>
      </c>
      <c r="N27" s="292"/>
      <c r="O27" s="293"/>
      <c r="P27" s="293"/>
      <c r="Q27" s="293"/>
      <c r="R27" s="293"/>
      <c r="S27" s="293"/>
      <c r="T27" s="104" t="s">
        <v>60</v>
      </c>
      <c r="U27" s="319" t="str">
        <f t="shared" ref="U27:U28" si="0">IF(AND(AE27="〇",AF27="〇"),"",F27+N27)</f>
        <v/>
      </c>
      <c r="V27" s="320"/>
      <c r="W27" s="320"/>
      <c r="X27" s="320"/>
      <c r="Y27" s="320"/>
      <c r="Z27" s="320"/>
      <c r="AA27" s="320"/>
      <c r="AB27" s="111" t="s">
        <v>60</v>
      </c>
      <c r="AE27" s="65" t="str">
        <f t="shared" ref="AE27" si="1">IF(F27="","〇","")</f>
        <v>〇</v>
      </c>
      <c r="AF27" s="65" t="str">
        <f t="shared" ref="AF27" si="2">IF(N27="","〇","")</f>
        <v>〇</v>
      </c>
    </row>
    <row r="28" spans="1:34" ht="14.45" customHeight="1">
      <c r="A28" s="426"/>
      <c r="B28" s="368"/>
      <c r="C28" s="484" t="s">
        <v>20</v>
      </c>
      <c r="D28" s="485"/>
      <c r="E28" s="486"/>
      <c r="F28" s="292"/>
      <c r="G28" s="293"/>
      <c r="H28" s="293"/>
      <c r="I28" s="293"/>
      <c r="J28" s="293"/>
      <c r="K28" s="293"/>
      <c r="L28" s="293"/>
      <c r="M28" s="104" t="s">
        <v>60</v>
      </c>
      <c r="N28" s="292"/>
      <c r="O28" s="293"/>
      <c r="P28" s="293"/>
      <c r="Q28" s="293"/>
      <c r="R28" s="293"/>
      <c r="S28" s="293"/>
      <c r="T28" s="104" t="s">
        <v>60</v>
      </c>
      <c r="U28" s="319" t="str">
        <f t="shared" si="0"/>
        <v/>
      </c>
      <c r="V28" s="320"/>
      <c r="W28" s="320"/>
      <c r="X28" s="320"/>
      <c r="Y28" s="320"/>
      <c r="Z28" s="320"/>
      <c r="AA28" s="320"/>
      <c r="AB28" s="111" t="s">
        <v>60</v>
      </c>
      <c r="AE28" s="65" t="str">
        <f>IF(F28="","〇","")</f>
        <v>〇</v>
      </c>
      <c r="AF28" s="65" t="str">
        <f>IF(N28="","〇","")</f>
        <v>〇</v>
      </c>
    </row>
    <row r="29" spans="1:34" ht="16.899999999999999" customHeight="1">
      <c r="A29" s="426"/>
      <c r="B29" s="369"/>
      <c r="C29" s="329" t="s">
        <v>40</v>
      </c>
      <c r="D29" s="330"/>
      <c r="E29" s="331"/>
      <c r="F29" s="112" t="s">
        <v>62</v>
      </c>
      <c r="G29" s="318" t="str">
        <f>IF(AND(AE26="〇",AE27="〇",AE28="〇"),"",SUM(F26:L28))</f>
        <v/>
      </c>
      <c r="H29" s="318"/>
      <c r="I29" s="318"/>
      <c r="J29" s="318"/>
      <c r="K29" s="318"/>
      <c r="L29" s="318"/>
      <c r="M29" s="108" t="s">
        <v>60</v>
      </c>
      <c r="N29" s="113" t="s">
        <v>63</v>
      </c>
      <c r="O29" s="318" t="str">
        <f>IF(AND(AF26="〇",AF27="〇",AF28="〇"),"",SUM(N26:S28))</f>
        <v/>
      </c>
      <c r="P29" s="318"/>
      <c r="Q29" s="318"/>
      <c r="R29" s="318"/>
      <c r="S29" s="318"/>
      <c r="T29" s="108" t="s">
        <v>60</v>
      </c>
      <c r="U29" s="317" t="str">
        <f>IF(AND(AE29="〇",AF29="〇"),"",SUM(U26:AA28))</f>
        <v/>
      </c>
      <c r="V29" s="318"/>
      <c r="W29" s="318"/>
      <c r="X29" s="318"/>
      <c r="Y29" s="318"/>
      <c r="Z29" s="318"/>
      <c r="AA29" s="318"/>
      <c r="AB29" s="111" t="s">
        <v>60</v>
      </c>
      <c r="AE29" s="65" t="str">
        <f>IF(G29="","〇","")</f>
        <v>〇</v>
      </c>
      <c r="AF29" s="65" t="str">
        <f>IF(O29="","〇","")</f>
        <v>〇</v>
      </c>
    </row>
    <row r="30" spans="1:34" ht="11.25" customHeight="1">
      <c r="A30" s="426"/>
      <c r="B30" s="400" t="s">
        <v>41</v>
      </c>
      <c r="C30" s="401"/>
      <c r="D30" s="401"/>
      <c r="E30" s="402"/>
      <c r="F30" s="439" t="s">
        <v>265</v>
      </c>
      <c r="G30" s="440"/>
      <c r="H30" s="440"/>
      <c r="I30" s="440"/>
      <c r="J30" s="440"/>
      <c r="K30" s="440"/>
      <c r="L30" s="440"/>
      <c r="M30" s="323" t="s">
        <v>60</v>
      </c>
      <c r="N30" s="439" t="s">
        <v>63</v>
      </c>
      <c r="O30" s="440"/>
      <c r="P30" s="440"/>
      <c r="Q30" s="440"/>
      <c r="R30" s="440"/>
      <c r="S30" s="440"/>
      <c r="T30" s="480" t="s">
        <v>60</v>
      </c>
      <c r="U30" s="406" t="s">
        <v>266</v>
      </c>
      <c r="V30" s="406"/>
      <c r="W30" s="406"/>
      <c r="X30" s="406"/>
      <c r="Y30" s="406"/>
      <c r="Z30" s="406"/>
      <c r="AA30" s="406"/>
      <c r="AB30" s="481" t="s">
        <v>60</v>
      </c>
    </row>
    <row r="31" spans="1:34">
      <c r="A31" s="426"/>
      <c r="B31" s="403"/>
      <c r="C31" s="404"/>
      <c r="D31" s="404"/>
      <c r="E31" s="405"/>
      <c r="F31" s="115"/>
      <c r="G31" s="399" t="str">
        <f>IF(AND(AE24="〇",AE29="〇"),"",SUM(G29,G24))</f>
        <v/>
      </c>
      <c r="H31" s="399"/>
      <c r="I31" s="399"/>
      <c r="J31" s="399"/>
      <c r="K31" s="399"/>
      <c r="L31" s="399"/>
      <c r="M31" s="324"/>
      <c r="N31" s="115"/>
      <c r="O31" s="399" t="str">
        <f>O29</f>
        <v/>
      </c>
      <c r="P31" s="399"/>
      <c r="Q31" s="399"/>
      <c r="R31" s="399"/>
      <c r="S31" s="399"/>
      <c r="T31" s="324"/>
      <c r="U31" s="398" t="str">
        <f>IF(AND(AE31="〇",AF31="〇"),"",SUM(F31:T31))</f>
        <v/>
      </c>
      <c r="V31" s="399"/>
      <c r="W31" s="399"/>
      <c r="X31" s="399"/>
      <c r="Y31" s="399"/>
      <c r="Z31" s="399"/>
      <c r="AA31" s="399"/>
      <c r="AB31" s="482"/>
      <c r="AE31" s="65" t="str">
        <f>IF(G31="","〇","")</f>
        <v>〇</v>
      </c>
      <c r="AF31" s="65" t="str">
        <f>IF(O31="","〇","")</f>
        <v>〇</v>
      </c>
      <c r="AG31" s="65" t="str">
        <f>IF(U31="","〇","")</f>
        <v>〇</v>
      </c>
    </row>
    <row r="32" spans="1:34" ht="15.75" customHeight="1">
      <c r="A32" s="426"/>
      <c r="B32" s="497" t="s">
        <v>42</v>
      </c>
      <c r="C32" s="498"/>
      <c r="D32" s="498"/>
      <c r="E32" s="499"/>
      <c r="F32" s="441" t="s">
        <v>65</v>
      </c>
      <c r="G32" s="442"/>
      <c r="H32" s="442"/>
      <c r="I32" s="442"/>
      <c r="J32" s="442"/>
      <c r="K32" s="442"/>
      <c r="L32" s="442"/>
      <c r="M32" s="442"/>
      <c r="N32" s="442"/>
      <c r="O32" s="443"/>
      <c r="P32" s="441" t="s">
        <v>21</v>
      </c>
      <c r="Q32" s="442"/>
      <c r="R32" s="442"/>
      <c r="S32" s="443"/>
      <c r="T32" s="456" t="s">
        <v>28</v>
      </c>
      <c r="U32" s="457"/>
      <c r="V32" s="116" t="s">
        <v>68</v>
      </c>
      <c r="W32" s="442" t="s">
        <v>69</v>
      </c>
      <c r="X32" s="442"/>
      <c r="Y32" s="442"/>
      <c r="Z32" s="442"/>
      <c r="AA32" s="442"/>
      <c r="AB32" s="483"/>
    </row>
    <row r="33" spans="1:36" ht="15.75" customHeight="1">
      <c r="A33" s="427"/>
      <c r="B33" s="500"/>
      <c r="C33" s="501"/>
      <c r="D33" s="501"/>
      <c r="E33" s="502"/>
      <c r="F33" s="444"/>
      <c r="G33" s="445"/>
      <c r="H33" s="445"/>
      <c r="I33" s="445"/>
      <c r="J33" s="445"/>
      <c r="K33" s="445"/>
      <c r="L33" s="445"/>
      <c r="M33" s="445"/>
      <c r="N33" s="445"/>
      <c r="O33" s="446"/>
      <c r="P33" s="396"/>
      <c r="Q33" s="396"/>
      <c r="R33" s="397"/>
      <c r="S33" s="117" t="s">
        <v>60</v>
      </c>
      <c r="T33" s="458"/>
      <c r="U33" s="459"/>
      <c r="V33" s="118" t="s">
        <v>68</v>
      </c>
      <c r="W33" s="466" t="s">
        <v>70</v>
      </c>
      <c r="X33" s="466"/>
      <c r="Y33" s="466"/>
      <c r="Z33" s="466"/>
      <c r="AA33" s="466"/>
      <c r="AB33" s="467"/>
    </row>
    <row r="34" spans="1:36" ht="5.2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row>
    <row r="35" spans="1:36" ht="18" customHeight="1">
      <c r="A35" s="378" t="s">
        <v>43</v>
      </c>
      <c r="B35" s="379"/>
      <c r="C35" s="380"/>
      <c r="D35" s="381"/>
      <c r="E35" s="382"/>
      <c r="F35" s="408" t="s">
        <v>66</v>
      </c>
      <c r="G35" s="391"/>
      <c r="H35" s="392"/>
      <c r="I35" s="388" t="s">
        <v>305</v>
      </c>
      <c r="J35" s="389"/>
      <c r="K35" s="390"/>
      <c r="L35" s="335" t="s">
        <v>22</v>
      </c>
      <c r="M35" s="391"/>
      <c r="N35" s="391"/>
      <c r="O35" s="392"/>
      <c r="P35" s="335" t="s">
        <v>267</v>
      </c>
      <c r="Q35" s="391"/>
      <c r="R35" s="391"/>
      <c r="S35" s="391"/>
      <c r="T35" s="392"/>
      <c r="U35" s="334" t="s">
        <v>276</v>
      </c>
      <c r="V35" s="334"/>
      <c r="W35" s="334"/>
      <c r="X35" s="334"/>
      <c r="Y35" s="335"/>
      <c r="Z35" s="335"/>
      <c r="AA35" s="335"/>
      <c r="AB35" s="393"/>
      <c r="AI35" s="119" t="str">
        <f>IF(U31="","0",U31)</f>
        <v>0</v>
      </c>
    </row>
    <row r="36" spans="1:36" ht="18" customHeight="1">
      <c r="A36" s="383"/>
      <c r="B36" s="384"/>
      <c r="C36" s="385"/>
      <c r="D36" s="386"/>
      <c r="E36" s="387"/>
      <c r="F36" s="495" t="s">
        <v>67</v>
      </c>
      <c r="G36" s="496"/>
      <c r="H36" s="496"/>
      <c r="I36" s="345"/>
      <c r="J36" s="346"/>
      <c r="K36" s="120" t="s">
        <v>268</v>
      </c>
      <c r="L36" s="345"/>
      <c r="M36" s="346"/>
      <c r="N36" s="346"/>
      <c r="O36" s="121" t="s">
        <v>60</v>
      </c>
      <c r="P36" s="345"/>
      <c r="Q36" s="346"/>
      <c r="R36" s="346"/>
      <c r="S36" s="346"/>
      <c r="T36" s="121" t="s">
        <v>60</v>
      </c>
      <c r="U36" s="394" t="str">
        <f>IF(AND(AG31="〇",AE36="〇"),"",AI38)</f>
        <v/>
      </c>
      <c r="V36" s="395"/>
      <c r="W36" s="395"/>
      <c r="X36" s="395"/>
      <c r="Y36" s="395"/>
      <c r="Z36" s="395"/>
      <c r="AA36" s="395"/>
      <c r="AB36" s="122" t="s">
        <v>60</v>
      </c>
      <c r="AE36" s="65" t="str">
        <f>IF(P36="","〇","")</f>
        <v>〇</v>
      </c>
      <c r="AI36" s="119" t="str">
        <f>IF(P36="","0",P36)</f>
        <v>0</v>
      </c>
      <c r="AJ36" s="119"/>
    </row>
    <row r="37" spans="1:36" ht="5.4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row>
    <row r="38" spans="1:36" ht="13.5" customHeight="1">
      <c r="A38" s="419" t="s">
        <v>23</v>
      </c>
      <c r="B38" s="419"/>
      <c r="C38" s="419"/>
      <c r="D38" s="419"/>
      <c r="E38" s="419"/>
      <c r="F38" s="423" t="s">
        <v>274</v>
      </c>
      <c r="G38" s="421"/>
      <c r="H38" s="421"/>
      <c r="I38" s="422"/>
      <c r="J38" s="420" t="s">
        <v>277</v>
      </c>
      <c r="K38" s="421"/>
      <c r="L38" s="421"/>
      <c r="M38" s="421"/>
      <c r="N38" s="421"/>
      <c r="O38" s="422"/>
      <c r="P38" s="492" t="s">
        <v>302</v>
      </c>
      <c r="Q38" s="493"/>
      <c r="R38" s="493"/>
      <c r="S38" s="493"/>
      <c r="T38" s="494"/>
      <c r="U38" s="335" t="s">
        <v>304</v>
      </c>
      <c r="V38" s="391"/>
      <c r="W38" s="391"/>
      <c r="X38" s="391"/>
      <c r="Y38" s="391"/>
      <c r="Z38" s="391"/>
      <c r="AA38" s="391"/>
      <c r="AB38" s="461"/>
      <c r="AI38" s="119">
        <f>ROUNDDOWN(AI35+AI36,2)</f>
        <v>0</v>
      </c>
    </row>
    <row r="39" spans="1:36" ht="13.15" customHeight="1">
      <c r="A39" s="419"/>
      <c r="B39" s="419"/>
      <c r="C39" s="419"/>
      <c r="D39" s="419"/>
      <c r="E39" s="419"/>
      <c r="F39" s="415"/>
      <c r="G39" s="416"/>
      <c r="H39" s="416"/>
      <c r="I39" s="321" t="s">
        <v>61</v>
      </c>
      <c r="J39" s="123" t="s">
        <v>68</v>
      </c>
      <c r="K39" s="413" t="s">
        <v>72</v>
      </c>
      <c r="L39" s="413"/>
      <c r="M39" s="424"/>
      <c r="N39" s="424"/>
      <c r="O39" s="124" t="s">
        <v>61</v>
      </c>
      <c r="P39" s="428" t="s">
        <v>301</v>
      </c>
      <c r="Q39" s="429"/>
      <c r="R39" s="429"/>
      <c r="S39" s="429"/>
      <c r="T39" s="430"/>
      <c r="U39" s="314" t="s">
        <v>303</v>
      </c>
      <c r="V39" s="315"/>
      <c r="W39" s="315"/>
      <c r="X39" s="315"/>
      <c r="Y39" s="315"/>
      <c r="Z39" s="315"/>
      <c r="AA39" s="315"/>
      <c r="AB39" s="316"/>
      <c r="AE39" s="65" t="str">
        <f>IF(F39="","〇","")</f>
        <v>〇</v>
      </c>
      <c r="AF39" s="65" t="str">
        <f>IF(M39="","〇","")</f>
        <v>〇</v>
      </c>
    </row>
    <row r="40" spans="1:36" ht="13.15" customHeight="1">
      <c r="A40" s="419"/>
      <c r="B40" s="419"/>
      <c r="C40" s="419"/>
      <c r="D40" s="419"/>
      <c r="E40" s="419"/>
      <c r="F40" s="417"/>
      <c r="G40" s="418"/>
      <c r="H40" s="418"/>
      <c r="I40" s="322"/>
      <c r="J40" s="118" t="s">
        <v>68</v>
      </c>
      <c r="K40" s="414" t="s">
        <v>73</v>
      </c>
      <c r="L40" s="414"/>
      <c r="M40" s="348"/>
      <c r="N40" s="348"/>
      <c r="O40" s="125" t="s">
        <v>61</v>
      </c>
      <c r="P40" s="310" t="str">
        <f>IF(AND(AE39="〇",AF39="〇",AF40="〇"),"",ROUNDDOWN(F39+M39+M40,2))</f>
        <v/>
      </c>
      <c r="Q40" s="311"/>
      <c r="R40" s="311"/>
      <c r="S40" s="311"/>
      <c r="T40" s="126" t="s">
        <v>61</v>
      </c>
      <c r="U40" s="312" t="str">
        <f>IFERROR(ROUNDDOWN(P40/X16*100,2),"")</f>
        <v/>
      </c>
      <c r="V40" s="313"/>
      <c r="W40" s="313"/>
      <c r="X40" s="313"/>
      <c r="Y40" s="313"/>
      <c r="Z40" s="313"/>
      <c r="AA40" s="313"/>
      <c r="AB40" s="127" t="s">
        <v>64</v>
      </c>
      <c r="AF40" s="65" t="str">
        <f>IF(M40="","〇","")</f>
        <v>〇</v>
      </c>
    </row>
    <row r="41" spans="1:36" ht="10.15" customHeight="1">
      <c r="A41" s="2"/>
      <c r="B41" s="2"/>
      <c r="C41" s="2"/>
      <c r="D41" s="2"/>
      <c r="E41" s="2"/>
      <c r="F41" s="2"/>
      <c r="G41" s="2"/>
      <c r="H41" s="2"/>
      <c r="I41" s="2"/>
      <c r="J41" s="2"/>
      <c r="K41" s="2"/>
      <c r="L41" s="2"/>
      <c r="M41" s="2"/>
      <c r="N41" s="2"/>
      <c r="O41" s="2"/>
      <c r="P41" s="128"/>
      <c r="Q41" s="128"/>
      <c r="R41" s="128"/>
      <c r="S41" s="128"/>
      <c r="T41" s="2"/>
      <c r="U41" s="128"/>
      <c r="V41" s="2"/>
      <c r="W41" s="2"/>
      <c r="X41" s="2"/>
      <c r="Y41" s="2"/>
      <c r="Z41" s="2"/>
      <c r="AA41" s="2"/>
      <c r="AB41" s="2"/>
    </row>
    <row r="42" spans="1:36" ht="13.5" customHeight="1">
      <c r="A42" s="349" t="s">
        <v>24</v>
      </c>
      <c r="B42" s="407"/>
      <c r="C42" s="407"/>
      <c r="D42" s="407"/>
      <c r="E42" s="407"/>
      <c r="F42" s="408" t="s">
        <v>25</v>
      </c>
      <c r="G42" s="391"/>
      <c r="H42" s="391"/>
      <c r="I42" s="391"/>
      <c r="J42" s="391"/>
      <c r="K42" s="391"/>
      <c r="L42" s="391"/>
      <c r="M42" s="391"/>
      <c r="N42" s="391"/>
      <c r="O42" s="392"/>
      <c r="P42" s="335" t="s">
        <v>26</v>
      </c>
      <c r="Q42" s="391"/>
      <c r="R42" s="391"/>
      <c r="S42" s="391"/>
      <c r="T42" s="392"/>
      <c r="U42" s="334" t="s">
        <v>27</v>
      </c>
      <c r="V42" s="334"/>
      <c r="W42" s="334"/>
      <c r="X42" s="334"/>
      <c r="Y42" s="335"/>
      <c r="Z42" s="335"/>
      <c r="AA42" s="335"/>
      <c r="AB42" s="336"/>
    </row>
    <row r="43" spans="1:36" ht="13.5" customHeight="1">
      <c r="A43" s="351"/>
      <c r="B43" s="330"/>
      <c r="C43" s="330"/>
      <c r="D43" s="330"/>
      <c r="E43" s="330"/>
      <c r="F43" s="409" t="s">
        <v>279</v>
      </c>
      <c r="G43" s="410"/>
      <c r="H43" s="410"/>
      <c r="I43" s="410"/>
      <c r="J43" s="410"/>
      <c r="K43" s="410"/>
      <c r="L43" s="410"/>
      <c r="M43" s="410"/>
      <c r="N43" s="410"/>
      <c r="O43" s="411"/>
      <c r="P43" s="412" t="s">
        <v>280</v>
      </c>
      <c r="Q43" s="410"/>
      <c r="R43" s="410"/>
      <c r="S43" s="410"/>
      <c r="T43" s="411"/>
      <c r="U43" s="375"/>
      <c r="V43" s="375"/>
      <c r="W43" s="375"/>
      <c r="X43" s="375"/>
      <c r="Y43" s="376"/>
      <c r="Z43" s="376"/>
      <c r="AA43" s="376"/>
      <c r="AB43" s="377"/>
    </row>
    <row r="44" spans="1:36" ht="4.1500000000000004"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row>
    <row r="45" spans="1:36" ht="12.6" customHeight="1">
      <c r="A45" s="364" t="s">
        <v>45</v>
      </c>
      <c r="B45" s="365"/>
      <c r="C45" s="365"/>
      <c r="D45" s="365"/>
      <c r="E45" s="365"/>
      <c r="F45" s="146"/>
      <c r="G45" s="347" t="s">
        <v>182</v>
      </c>
      <c r="H45" s="347"/>
      <c r="I45" s="282"/>
      <c r="J45" s="282"/>
      <c r="K45" s="209" t="s">
        <v>183</v>
      </c>
      <c r="L45" s="282"/>
      <c r="M45" s="282"/>
      <c r="N45" s="209" t="s">
        <v>184</v>
      </c>
      <c r="O45" s="2"/>
      <c r="P45" s="2"/>
      <c r="Q45" s="2"/>
      <c r="R45" s="147"/>
      <c r="S45" s="147"/>
      <c r="T45" s="147"/>
      <c r="U45" s="147"/>
      <c r="V45" s="147"/>
      <c r="W45" s="147"/>
      <c r="X45" s="2"/>
      <c r="Y45" s="2"/>
      <c r="Z45" s="2"/>
      <c r="AA45" s="2"/>
      <c r="AB45" s="2"/>
    </row>
    <row r="46" spans="1:36" ht="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row>
    <row r="47" spans="1:36" ht="18" customHeight="1">
      <c r="A47" s="431" t="s">
        <v>36</v>
      </c>
      <c r="B47" s="432"/>
      <c r="C47" s="432"/>
      <c r="D47" s="432"/>
      <c r="E47" s="432"/>
      <c r="F47" s="433"/>
      <c r="G47" s="453" t="s">
        <v>37</v>
      </c>
      <c r="H47" s="454"/>
      <c r="I47" s="454"/>
      <c r="J47" s="454"/>
      <c r="K47" s="454"/>
      <c r="L47" s="454"/>
      <c r="M47" s="454"/>
      <c r="N47" s="454"/>
      <c r="O47" s="454"/>
      <c r="P47" s="454"/>
      <c r="Q47" s="455"/>
      <c r="R47" s="460" t="s">
        <v>38</v>
      </c>
      <c r="S47" s="460"/>
      <c r="T47" s="460"/>
      <c r="U47" s="460"/>
      <c r="V47" s="460"/>
      <c r="W47" s="460"/>
      <c r="X47" s="460"/>
      <c r="Y47" s="460"/>
      <c r="Z47" s="460"/>
      <c r="AA47" s="460"/>
      <c r="AB47" s="460"/>
    </row>
    <row r="48" spans="1:36" ht="13.9" customHeight="1">
      <c r="A48" s="450"/>
      <c r="B48" s="451"/>
      <c r="C48" s="451"/>
      <c r="D48" s="451"/>
      <c r="E48" s="451"/>
      <c r="F48" s="452"/>
      <c r="G48" s="431"/>
      <c r="H48" s="432"/>
      <c r="I48" s="432"/>
      <c r="J48" s="432"/>
      <c r="K48" s="432"/>
      <c r="L48" s="432"/>
      <c r="M48" s="432"/>
      <c r="N48" s="432"/>
      <c r="O48" s="432"/>
      <c r="P48" s="432"/>
      <c r="Q48" s="433"/>
      <c r="R48" s="460"/>
      <c r="S48" s="460"/>
      <c r="T48" s="460"/>
      <c r="U48" s="460"/>
      <c r="V48" s="460"/>
      <c r="W48" s="460"/>
      <c r="X48" s="460"/>
      <c r="Y48" s="460"/>
      <c r="Z48" s="460"/>
      <c r="AA48" s="460"/>
      <c r="AB48" s="460"/>
    </row>
    <row r="49" spans="1:28" ht="57.6" customHeight="1">
      <c r="A49" s="434"/>
      <c r="B49" s="435"/>
      <c r="C49" s="435"/>
      <c r="D49" s="435"/>
      <c r="E49" s="435"/>
      <c r="F49" s="436"/>
      <c r="G49" s="434"/>
      <c r="H49" s="435"/>
      <c r="I49" s="435"/>
      <c r="J49" s="435"/>
      <c r="K49" s="435"/>
      <c r="L49" s="435"/>
      <c r="M49" s="435"/>
      <c r="N49" s="435"/>
      <c r="O49" s="435"/>
      <c r="P49" s="435"/>
      <c r="Q49" s="436"/>
      <c r="R49" s="460"/>
      <c r="S49" s="460"/>
      <c r="T49" s="460"/>
      <c r="U49" s="460"/>
      <c r="V49" s="460"/>
      <c r="W49" s="460"/>
      <c r="X49" s="460"/>
      <c r="Y49" s="460"/>
      <c r="Z49" s="460"/>
      <c r="AA49" s="460"/>
      <c r="AB49" s="460"/>
    </row>
  </sheetData>
  <sheetProtection algorithmName="SHA-512" hashValue="7SWP4HBY2ALRh/H+W/TIlNowEkv4oY/WsJiGUGAIV/LQxwfwpUkOYuitEX1WDhWq6C1GexMmwjIUG3qI1IueIQ==" saltValue="nkppPrIETw2kccTM2ZU8IQ==" spinCount="100000" sheet="1" formatCells="0" selectLockedCells="1"/>
  <mergeCells count="161">
    <mergeCell ref="D12:AB12"/>
    <mergeCell ref="X21:AB21"/>
    <mergeCell ref="U26:AA26"/>
    <mergeCell ref="D14:N14"/>
    <mergeCell ref="P38:T38"/>
    <mergeCell ref="N30:S30"/>
    <mergeCell ref="D7:E7"/>
    <mergeCell ref="A7:C7"/>
    <mergeCell ref="P7:Q7"/>
    <mergeCell ref="F36:H36"/>
    <mergeCell ref="I36:J36"/>
    <mergeCell ref="F35:H35"/>
    <mergeCell ref="L35:O35"/>
    <mergeCell ref="P23:R23"/>
    <mergeCell ref="B32:E33"/>
    <mergeCell ref="C25:E25"/>
    <mergeCell ref="U27:AA27"/>
    <mergeCell ref="V1:AB1"/>
    <mergeCell ref="S9:AB9"/>
    <mergeCell ref="F9:O9"/>
    <mergeCell ref="A2:AB2"/>
    <mergeCell ref="S8:AB8"/>
    <mergeCell ref="W33:AB33"/>
    <mergeCell ref="W18:AB18"/>
    <mergeCell ref="W19:AA19"/>
    <mergeCell ref="S18:V18"/>
    <mergeCell ref="S19:V19"/>
    <mergeCell ref="C18:F18"/>
    <mergeCell ref="C19:E19"/>
    <mergeCell ref="T30:T31"/>
    <mergeCell ref="AB30:AB31"/>
    <mergeCell ref="S7:AB7"/>
    <mergeCell ref="W32:AB32"/>
    <mergeCell ref="N28:S28"/>
    <mergeCell ref="F23:J23"/>
    <mergeCell ref="C26:E26"/>
    <mergeCell ref="C27:E27"/>
    <mergeCell ref="C28:E28"/>
    <mergeCell ref="G18:K18"/>
    <mergeCell ref="L18:P18"/>
    <mergeCell ref="C20:AB20"/>
    <mergeCell ref="P39:T39"/>
    <mergeCell ref="N26:S26"/>
    <mergeCell ref="N27:S27"/>
    <mergeCell ref="G48:Q49"/>
    <mergeCell ref="O29:S29"/>
    <mergeCell ref="O31:S31"/>
    <mergeCell ref="D13:F13"/>
    <mergeCell ref="G13:AB13"/>
    <mergeCell ref="G29:L29"/>
    <mergeCell ref="G31:L31"/>
    <mergeCell ref="F30:L30"/>
    <mergeCell ref="F32:O32"/>
    <mergeCell ref="F33:O33"/>
    <mergeCell ref="L36:N36"/>
    <mergeCell ref="G24:J24"/>
    <mergeCell ref="T22:V22"/>
    <mergeCell ref="A47:F49"/>
    <mergeCell ref="G47:Q47"/>
    <mergeCell ref="P32:S32"/>
    <mergeCell ref="T32:U33"/>
    <mergeCell ref="R47:AB47"/>
    <mergeCell ref="R48:AB49"/>
    <mergeCell ref="U42:AB42"/>
    <mergeCell ref="U38:AB38"/>
    <mergeCell ref="U43:AB43"/>
    <mergeCell ref="A35:E36"/>
    <mergeCell ref="I35:K35"/>
    <mergeCell ref="P35:T35"/>
    <mergeCell ref="U35:AB35"/>
    <mergeCell ref="U36:AA36"/>
    <mergeCell ref="P33:R33"/>
    <mergeCell ref="U31:AA31"/>
    <mergeCell ref="B30:E31"/>
    <mergeCell ref="U30:AA30"/>
    <mergeCell ref="A42:E43"/>
    <mergeCell ref="F42:O42"/>
    <mergeCell ref="F43:O43"/>
    <mergeCell ref="P43:T43"/>
    <mergeCell ref="K39:L39"/>
    <mergeCell ref="K40:L40"/>
    <mergeCell ref="F39:H40"/>
    <mergeCell ref="A38:E40"/>
    <mergeCell ref="J38:O38"/>
    <mergeCell ref="F38:I38"/>
    <mergeCell ref="M39:N39"/>
    <mergeCell ref="P42:T42"/>
    <mergeCell ref="A21:A33"/>
    <mergeCell ref="B21:B24"/>
    <mergeCell ref="G45:H45"/>
    <mergeCell ref="M40:N40"/>
    <mergeCell ref="A18:B19"/>
    <mergeCell ref="G19:J19"/>
    <mergeCell ref="L19:O19"/>
    <mergeCell ref="A12:C12"/>
    <mergeCell ref="A13:C13"/>
    <mergeCell ref="A14:C14"/>
    <mergeCell ref="D9:E9"/>
    <mergeCell ref="D10:E10"/>
    <mergeCell ref="C21:E21"/>
    <mergeCell ref="L21:O21"/>
    <mergeCell ref="L22:N22"/>
    <mergeCell ref="L23:N23"/>
    <mergeCell ref="L24:N24"/>
    <mergeCell ref="F27:L27"/>
    <mergeCell ref="A45:E45"/>
    <mergeCell ref="C29:E29"/>
    <mergeCell ref="A15:E15"/>
    <mergeCell ref="B25:B29"/>
    <mergeCell ref="A16:E16"/>
    <mergeCell ref="F16:J16"/>
    <mergeCell ref="C17:AB17"/>
    <mergeCell ref="F21:K21"/>
    <mergeCell ref="U39:AB39"/>
    <mergeCell ref="U29:AA29"/>
    <mergeCell ref="U28:AA28"/>
    <mergeCell ref="I39:I40"/>
    <mergeCell ref="M30:M31"/>
    <mergeCell ref="Z4:AA4"/>
    <mergeCell ref="W4:X4"/>
    <mergeCell ref="S4:U4"/>
    <mergeCell ref="C22:E22"/>
    <mergeCell ref="C23:E23"/>
    <mergeCell ref="C24:E24"/>
    <mergeCell ref="F22:J22"/>
    <mergeCell ref="X22:AA22"/>
    <mergeCell ref="N25:T25"/>
    <mergeCell ref="U25:AB25"/>
    <mergeCell ref="T23:V23"/>
    <mergeCell ref="T24:V24"/>
    <mergeCell ref="D8:E8"/>
    <mergeCell ref="R18:R19"/>
    <mergeCell ref="R10:AB10"/>
    <mergeCell ref="P21:S21"/>
    <mergeCell ref="P22:R22"/>
    <mergeCell ref="P36:S36"/>
    <mergeCell ref="T21:W21"/>
    <mergeCell ref="I45:J45"/>
    <mergeCell ref="L45:M45"/>
    <mergeCell ref="F8:O8"/>
    <mergeCell ref="F7:O7"/>
    <mergeCell ref="G6:O6"/>
    <mergeCell ref="F10:O10"/>
    <mergeCell ref="T6:AB6"/>
    <mergeCell ref="X23:AA23"/>
    <mergeCell ref="X24:AA24"/>
    <mergeCell ref="F25:M25"/>
    <mergeCell ref="F26:L26"/>
    <mergeCell ref="P24:R24"/>
    <mergeCell ref="O14:S14"/>
    <mergeCell ref="T14:AB14"/>
    <mergeCell ref="R15:W15"/>
    <mergeCell ref="X15:AB15"/>
    <mergeCell ref="X16:AA16"/>
    <mergeCell ref="R16:V16"/>
    <mergeCell ref="L15:Q15"/>
    <mergeCell ref="L16:P16"/>
    <mergeCell ref="F15:K15"/>
    <mergeCell ref="F28:L28"/>
    <mergeCell ref="P40:S40"/>
    <mergeCell ref="U40:AA40"/>
  </mergeCells>
  <phoneticPr fontId="2"/>
  <dataValidations count="5">
    <dataValidation type="list" allowBlank="1" showInputMessage="1" showErrorMessage="1" sqref="V32:V33 J39:J40" xr:uid="{00000000-0002-0000-0200-000000000000}">
      <formula1>"□,■"</formula1>
    </dataValidation>
    <dataValidation type="list" allowBlank="1" showInputMessage="1" showErrorMessage="1" sqref="P43:T43" xr:uid="{00000000-0002-0000-0200-000001000000}">
      <formula1>"□有□無,■有,■無"</formula1>
    </dataValidation>
    <dataValidation type="list" allowBlank="1" showInputMessage="1" showErrorMessage="1" sqref="A2:AB2" xr:uid="{00000000-0002-0000-0200-000002000000}">
      <formula1>"緑 化 計 画 書,緑 化 計 画 書（変更）"</formula1>
    </dataValidation>
    <dataValidation type="list" allowBlank="1" showInputMessage="1" showErrorMessage="1" sqref="F36:H36" xr:uid="{00000000-0002-0000-0200-000003000000}">
      <formula1>"有,無"</formula1>
    </dataValidation>
    <dataValidation type="list" allowBlank="1" showInputMessage="1" showErrorMessage="1" sqref="F43" xr:uid="{00000000-0002-0000-0200-000004000000}">
      <formula1>"□全部有□一部有□無,■全部有,■一部有,■無"</formula1>
    </dataValidation>
  </dataValidations>
  <printOptions horizontalCentered="1"/>
  <pageMargins left="0.47244094488188981" right="0.19685039370078741" top="0.39370078740157483" bottom="0.19685039370078741" header="0" footer="0"/>
  <pageSetup paperSize="9" orientation="portrait" blackAndWhite="1" r:id="rId1"/>
  <ignoredErrors>
    <ignoredError sqref="C19" unlockedFormula="1"/>
    <ignoredError sqref="AF22:AF23"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AG36"/>
  <sheetViews>
    <sheetView showZeros="0" view="pageBreakPreview" zoomScale="110" zoomScaleNormal="100" zoomScaleSheetLayoutView="110" workbookViewId="0">
      <selection activeCell="Q4" sqref="Q4"/>
    </sheetView>
  </sheetViews>
  <sheetFormatPr defaultRowHeight="13.5"/>
  <cols>
    <col min="1" max="1" width="1.875" style="65" customWidth="1"/>
    <col min="2" max="5" width="2" style="65" customWidth="1"/>
    <col min="6" max="7" width="4.25" style="65" customWidth="1"/>
    <col min="8" max="8" width="7.75" style="65" customWidth="1"/>
    <col min="9" max="9" width="5.75" style="65" customWidth="1"/>
    <col min="10" max="10" width="4.375" style="65" customWidth="1"/>
    <col min="11" max="11" width="4.5" style="65" customWidth="1"/>
    <col min="12" max="18" width="5" style="65" customWidth="1"/>
    <col min="19" max="19" width="4.25" style="65" customWidth="1"/>
    <col min="20" max="20" width="9" style="65"/>
    <col min="21" max="25" width="5" style="65" customWidth="1"/>
    <col min="26" max="16384" width="9" style="65"/>
  </cols>
  <sheetData>
    <row r="1" spans="1:33" ht="16.5">
      <c r="B1" s="66"/>
      <c r="C1" s="66"/>
      <c r="D1" s="66"/>
      <c r="F1" s="86"/>
      <c r="G1" s="86"/>
      <c r="H1" s="86"/>
      <c r="I1" s="86"/>
      <c r="J1" s="86"/>
      <c r="K1" s="86"/>
      <c r="L1" s="86"/>
      <c r="M1" s="86"/>
      <c r="N1" s="86"/>
      <c r="O1" s="462"/>
      <c r="P1" s="462"/>
      <c r="Q1" s="462"/>
      <c r="R1" s="462"/>
      <c r="T1" s="67"/>
      <c r="U1" s="67"/>
      <c r="V1" s="67"/>
      <c r="W1" s="67"/>
      <c r="X1" s="67"/>
      <c r="Y1" s="67"/>
      <c r="Z1" s="67"/>
      <c r="AA1" s="67"/>
      <c r="AB1" s="67"/>
      <c r="AC1" s="67"/>
      <c r="AD1" s="67"/>
      <c r="AE1" s="67"/>
      <c r="AF1" s="67"/>
      <c r="AG1" s="67"/>
    </row>
    <row r="2" spans="1:33" ht="29.25" customHeight="1">
      <c r="A2" s="522" t="s">
        <v>333</v>
      </c>
      <c r="B2" s="522"/>
      <c r="C2" s="522"/>
      <c r="D2" s="522"/>
      <c r="E2" s="522"/>
      <c r="F2" s="522"/>
      <c r="G2" s="522"/>
      <c r="H2" s="522"/>
      <c r="I2" s="522"/>
      <c r="J2" s="522"/>
      <c r="K2" s="522"/>
      <c r="L2" s="522"/>
      <c r="M2" s="522"/>
      <c r="N2" s="522"/>
      <c r="O2" s="522"/>
      <c r="P2" s="522"/>
      <c r="Q2" s="522"/>
      <c r="R2" s="522"/>
      <c r="S2" s="208"/>
      <c r="T2" s="218"/>
      <c r="U2" s="218"/>
      <c r="V2" s="218"/>
      <c r="W2" s="218"/>
      <c r="X2" s="218"/>
      <c r="Y2" s="218"/>
      <c r="Z2" s="218"/>
      <c r="AA2" s="218"/>
      <c r="AB2" s="67"/>
      <c r="AC2" s="67"/>
      <c r="AD2" s="67"/>
      <c r="AE2" s="67"/>
      <c r="AF2" s="67"/>
      <c r="AG2" s="67"/>
    </row>
    <row r="3" spans="1:33" ht="13.5" customHeight="1">
      <c r="A3" s="67"/>
      <c r="C3" s="67"/>
      <c r="D3" s="67"/>
      <c r="E3" s="67"/>
      <c r="H3" s="67"/>
      <c r="I3" s="67"/>
      <c r="J3" s="67"/>
      <c r="K3" s="67"/>
      <c r="L3" s="67"/>
      <c r="M3" s="67"/>
      <c r="N3" s="67"/>
      <c r="O3" s="67"/>
      <c r="P3" s="67"/>
      <c r="Q3" s="67"/>
      <c r="R3" s="67"/>
      <c r="T3" s="219"/>
      <c r="U3" s="67"/>
      <c r="V3" s="67"/>
      <c r="W3" s="67"/>
      <c r="X3" s="217"/>
      <c r="Y3" s="67"/>
      <c r="Z3" s="67"/>
      <c r="AA3" s="67"/>
      <c r="AB3" s="67"/>
      <c r="AC3" s="67"/>
      <c r="AD3" s="67"/>
      <c r="AE3" s="67"/>
      <c r="AF3" s="67"/>
      <c r="AG3" s="67"/>
    </row>
    <row r="4" spans="1:33" ht="13.5" customHeight="1">
      <c r="A4" s="67"/>
      <c r="C4" s="67"/>
      <c r="D4" s="67"/>
      <c r="E4" s="67"/>
      <c r="H4" s="67"/>
      <c r="I4" s="67"/>
      <c r="J4" s="67"/>
      <c r="K4" s="67"/>
      <c r="L4" s="211" t="s">
        <v>334</v>
      </c>
      <c r="M4" s="212" t="str">
        <f>IF(緑化計画書!S4="","",緑化計画書!S4)</f>
        <v/>
      </c>
      <c r="N4" s="68" t="s">
        <v>183</v>
      </c>
      <c r="O4" s="212" t="str">
        <f>IF(緑化計画書!W4="","",緑化計画書!W4)</f>
        <v/>
      </c>
      <c r="P4" s="68" t="s">
        <v>184</v>
      </c>
      <c r="Q4" s="212" t="str">
        <f>IF(緑化計画書!Z4="","",緑化計画書!Z4)</f>
        <v/>
      </c>
      <c r="R4" s="68" t="s">
        <v>185</v>
      </c>
      <c r="T4" s="219"/>
      <c r="U4" s="67"/>
      <c r="V4" s="67"/>
      <c r="W4" s="67"/>
      <c r="X4" s="217"/>
      <c r="Y4" s="67"/>
      <c r="Z4" s="67"/>
      <c r="AA4" s="67"/>
      <c r="AB4" s="67"/>
      <c r="AC4" s="67"/>
      <c r="AD4" s="67"/>
      <c r="AE4" s="67"/>
      <c r="AF4" s="67"/>
      <c r="AG4" s="67"/>
    </row>
    <row r="5" spans="1:33">
      <c r="B5" s="65" t="str">
        <f>IF(A2="緑 化 計 画 書","下記のとおり、緑化計画書を提出します。","下記のとおり、緑化計画書（変更）を提出します。")</f>
        <v>下記のとおり、緑化計画書を提出します。</v>
      </c>
      <c r="F5" s="67"/>
      <c r="G5" s="67"/>
      <c r="H5" s="67"/>
      <c r="I5" s="67"/>
      <c r="J5" s="67"/>
      <c r="K5" s="211"/>
      <c r="L5" s="211"/>
      <c r="M5" s="216"/>
      <c r="N5" s="214"/>
      <c r="O5" s="216"/>
      <c r="P5" s="214"/>
      <c r="Q5" s="216"/>
      <c r="R5" s="68"/>
      <c r="T5" s="219"/>
      <c r="U5" s="67"/>
      <c r="V5" s="67"/>
      <c r="W5" s="67"/>
      <c r="X5" s="67"/>
      <c r="Y5" s="67"/>
      <c r="Z5" s="67"/>
      <c r="AA5" s="67"/>
      <c r="AB5" s="67"/>
      <c r="AC5" s="67"/>
      <c r="AD5" s="67"/>
      <c r="AE5" s="67"/>
      <c r="AF5" s="67"/>
      <c r="AG5" s="67"/>
    </row>
    <row r="6" spans="1:33" ht="13.5" customHeight="1">
      <c r="A6" s="67"/>
      <c r="C6" s="67"/>
      <c r="D6" s="67"/>
      <c r="E6" s="67"/>
      <c r="H6" s="67"/>
      <c r="I6" s="67"/>
      <c r="J6" s="67"/>
      <c r="K6" s="67"/>
      <c r="L6" s="67"/>
      <c r="M6" s="67"/>
      <c r="N6" s="67"/>
      <c r="O6" s="67"/>
      <c r="P6" s="67"/>
      <c r="Q6" s="67"/>
      <c r="R6" s="67"/>
      <c r="T6" s="219"/>
      <c r="U6" s="67"/>
      <c r="V6" s="67"/>
      <c r="W6" s="67"/>
      <c r="X6" s="217"/>
      <c r="Y6" s="67"/>
      <c r="Z6" s="67"/>
      <c r="AA6" s="67"/>
      <c r="AB6" s="67"/>
      <c r="AC6" s="67"/>
      <c r="AD6" s="67"/>
      <c r="AE6" s="67"/>
      <c r="AF6" s="67"/>
      <c r="AG6" s="67"/>
    </row>
    <row r="7" spans="1:33">
      <c r="A7" s="67"/>
      <c r="B7" s="65" t="s">
        <v>33</v>
      </c>
      <c r="C7" s="67"/>
      <c r="D7" s="67"/>
      <c r="E7" s="67"/>
      <c r="H7" s="67"/>
      <c r="I7" s="67"/>
      <c r="J7" s="67"/>
      <c r="K7" s="67"/>
      <c r="L7" s="67"/>
      <c r="M7" s="67"/>
      <c r="N7" s="67"/>
      <c r="O7" s="67"/>
      <c r="P7" s="67"/>
      <c r="Q7" s="67"/>
      <c r="R7" s="67"/>
      <c r="T7" s="219"/>
      <c r="U7" s="67"/>
      <c r="V7" s="67"/>
      <c r="W7" s="67"/>
      <c r="X7" s="217"/>
      <c r="Y7" s="67"/>
      <c r="Z7" s="67"/>
      <c r="AA7" s="67"/>
      <c r="AB7" s="67"/>
      <c r="AC7" s="67"/>
      <c r="AD7" s="67"/>
      <c r="AE7" s="67"/>
      <c r="AF7" s="67"/>
      <c r="AG7" s="67"/>
    </row>
    <row r="8" spans="1:33" ht="16.5" customHeight="1">
      <c r="F8" s="67"/>
      <c r="G8" s="360"/>
      <c r="H8" s="360"/>
      <c r="I8" s="82"/>
      <c r="J8" s="75" t="s">
        <v>186</v>
      </c>
      <c r="K8" s="283"/>
      <c r="L8" s="283"/>
      <c r="M8" s="283"/>
      <c r="N8" s="283"/>
      <c r="O8" s="283"/>
      <c r="P8" s="283"/>
      <c r="Q8" s="283"/>
      <c r="R8" s="283"/>
      <c r="T8" s="219"/>
      <c r="U8" s="67"/>
      <c r="V8" s="67"/>
      <c r="W8" s="67"/>
      <c r="X8" s="67"/>
      <c r="Y8" s="67"/>
      <c r="Z8" s="67"/>
      <c r="AA8" s="67"/>
      <c r="AB8" s="67"/>
      <c r="AC8" s="67"/>
      <c r="AD8" s="67"/>
      <c r="AE8" s="67"/>
      <c r="AF8" s="67"/>
      <c r="AG8" s="67"/>
    </row>
    <row r="9" spans="1:33" ht="39.75" customHeight="1">
      <c r="A9" s="72"/>
      <c r="B9" s="72"/>
      <c r="C9" s="72"/>
      <c r="D9" s="72"/>
      <c r="E9" s="73"/>
      <c r="F9" s="67"/>
      <c r="G9" s="360"/>
      <c r="H9" s="360"/>
      <c r="I9" s="83" t="s">
        <v>311</v>
      </c>
      <c r="J9" s="521"/>
      <c r="K9" s="521"/>
      <c r="L9" s="521"/>
      <c r="M9" s="521"/>
      <c r="N9" s="521"/>
      <c r="O9" s="521"/>
      <c r="P9" s="521"/>
      <c r="Q9" s="521"/>
      <c r="R9" s="521"/>
      <c r="T9" s="67"/>
      <c r="U9" s="67"/>
      <c r="V9" s="67"/>
      <c r="W9" s="67"/>
      <c r="X9" s="67"/>
      <c r="Y9" s="67"/>
      <c r="Z9" s="67"/>
      <c r="AA9" s="67"/>
      <c r="AB9" s="67"/>
      <c r="AC9" s="67"/>
      <c r="AD9" s="67"/>
      <c r="AE9" s="67"/>
      <c r="AF9" s="67"/>
      <c r="AG9" s="67"/>
    </row>
    <row r="10" spans="1:33" ht="17.25" customHeight="1">
      <c r="A10" s="72"/>
      <c r="B10" s="72"/>
      <c r="C10" s="72"/>
      <c r="D10" s="72"/>
      <c r="E10" s="73"/>
      <c r="F10" s="67"/>
      <c r="G10" s="503" t="s">
        <v>307</v>
      </c>
      <c r="H10" s="503"/>
      <c r="I10" s="83" t="s">
        <v>259</v>
      </c>
      <c r="J10" s="283"/>
      <c r="K10" s="283"/>
      <c r="L10" s="283"/>
      <c r="M10" s="283"/>
      <c r="N10" s="283"/>
      <c r="O10" s="283"/>
      <c r="P10" s="283"/>
      <c r="Q10" s="283"/>
      <c r="R10" s="283"/>
      <c r="T10" s="67"/>
      <c r="U10" s="67"/>
      <c r="V10" s="67"/>
      <c r="W10" s="67"/>
      <c r="X10" s="67"/>
      <c r="Y10" s="67"/>
      <c r="Z10" s="67"/>
      <c r="AA10" s="67"/>
      <c r="AB10" s="67"/>
      <c r="AC10" s="67"/>
      <c r="AD10" s="67"/>
      <c r="AE10" s="67"/>
      <c r="AF10" s="67"/>
      <c r="AG10" s="67"/>
    </row>
    <row r="11" spans="1:33" ht="42" customHeight="1">
      <c r="A11" s="78"/>
      <c r="B11" s="78"/>
      <c r="C11" s="78"/>
      <c r="D11" s="78"/>
      <c r="E11" s="79"/>
      <c r="F11" s="67"/>
      <c r="G11" s="67"/>
      <c r="H11" s="67"/>
      <c r="I11" s="83" t="s">
        <v>35</v>
      </c>
      <c r="J11" s="283"/>
      <c r="K11" s="464"/>
      <c r="L11" s="464"/>
      <c r="M11" s="464"/>
      <c r="N11" s="464"/>
      <c r="O11" s="464"/>
      <c r="P11" s="464"/>
      <c r="Q11" s="464"/>
      <c r="R11" s="464"/>
      <c r="T11" s="67"/>
      <c r="U11" s="67"/>
      <c r="V11" s="67"/>
      <c r="W11" s="67"/>
      <c r="X11" s="67"/>
      <c r="Y11" s="67"/>
      <c r="Z11" s="67"/>
      <c r="AA11" s="67"/>
      <c r="AB11" s="67"/>
      <c r="AC11" s="67"/>
      <c r="AD11" s="67"/>
      <c r="AE11" s="67"/>
      <c r="AF11" s="67"/>
      <c r="AG11" s="67"/>
    </row>
    <row r="12" spans="1:33" ht="9.75" customHeight="1">
      <c r="A12" s="78"/>
      <c r="B12" s="78"/>
      <c r="C12" s="78"/>
      <c r="D12" s="80"/>
      <c r="E12" s="67"/>
      <c r="F12" s="67"/>
      <c r="G12" s="67"/>
      <c r="H12" s="344"/>
      <c r="I12" s="344"/>
      <c r="J12" s="344"/>
      <c r="K12" s="344"/>
      <c r="L12" s="344"/>
      <c r="M12" s="344"/>
      <c r="N12" s="344"/>
      <c r="O12" s="344"/>
      <c r="P12" s="344"/>
      <c r="Q12" s="344"/>
      <c r="T12" s="67"/>
      <c r="U12" s="67"/>
      <c r="V12" s="67"/>
      <c r="W12" s="67"/>
      <c r="X12" s="67"/>
      <c r="Y12" s="67"/>
      <c r="Z12" s="67"/>
      <c r="AA12" s="67"/>
      <c r="AB12" s="67"/>
      <c r="AC12" s="67"/>
      <c r="AD12" s="67"/>
      <c r="AE12" s="67"/>
      <c r="AF12" s="67"/>
      <c r="AG12" s="67"/>
    </row>
    <row r="13" spans="1:33" ht="11.25" customHeight="1">
      <c r="A13" s="78"/>
      <c r="B13" s="78"/>
      <c r="C13" s="78"/>
      <c r="D13" s="78"/>
      <c r="E13" s="81"/>
      <c r="F13" s="67"/>
      <c r="G13" s="67"/>
      <c r="H13" s="67"/>
      <c r="I13" s="67"/>
      <c r="J13" s="67"/>
      <c r="K13" s="67"/>
      <c r="L13" s="67"/>
      <c r="M13" s="67"/>
      <c r="N13" s="67"/>
      <c r="O13" s="67"/>
      <c r="P13" s="67"/>
      <c r="Q13" s="67"/>
      <c r="R13" s="67"/>
      <c r="T13" s="67"/>
      <c r="U13" s="67"/>
      <c r="V13" s="67"/>
      <c r="W13" s="67"/>
      <c r="X13" s="67"/>
      <c r="Y13" s="67"/>
      <c r="Z13" s="67"/>
      <c r="AA13" s="67"/>
      <c r="AB13" s="67"/>
      <c r="AC13" s="67"/>
      <c r="AD13" s="67"/>
      <c r="AE13" s="67"/>
      <c r="AF13" s="67"/>
      <c r="AG13" s="67"/>
    </row>
    <row r="14" spans="1:33" ht="18.75" customHeight="1">
      <c r="A14" s="67"/>
      <c r="B14" s="67"/>
      <c r="C14" s="67"/>
      <c r="D14" s="67"/>
      <c r="E14" s="67"/>
      <c r="F14" s="67"/>
      <c r="G14" s="360"/>
      <c r="H14" s="360"/>
      <c r="I14" s="82"/>
      <c r="J14" s="75" t="s">
        <v>186</v>
      </c>
      <c r="K14" s="283"/>
      <c r="L14" s="283"/>
      <c r="M14" s="283"/>
      <c r="N14" s="283"/>
      <c r="O14" s="283"/>
      <c r="P14" s="283"/>
      <c r="Q14" s="283"/>
      <c r="R14" s="283"/>
      <c r="T14" s="67"/>
      <c r="U14" s="67"/>
      <c r="V14" s="67"/>
      <c r="W14" s="67"/>
      <c r="X14" s="67"/>
      <c r="Y14" s="67"/>
      <c r="Z14" s="67"/>
      <c r="AA14" s="67"/>
      <c r="AB14" s="67"/>
      <c r="AC14" s="67"/>
      <c r="AD14" s="67"/>
      <c r="AE14" s="67"/>
      <c r="AF14" s="67"/>
      <c r="AG14" s="67"/>
    </row>
    <row r="15" spans="1:33" ht="39" customHeight="1">
      <c r="A15" s="67"/>
      <c r="B15" s="67"/>
      <c r="C15" s="67"/>
      <c r="D15" s="67"/>
      <c r="E15" s="67"/>
      <c r="F15" s="67"/>
      <c r="G15" s="360"/>
      <c r="H15" s="360"/>
      <c r="I15" s="83" t="s">
        <v>311</v>
      </c>
      <c r="J15" s="283"/>
      <c r="K15" s="283"/>
      <c r="L15" s="283"/>
      <c r="M15" s="283"/>
      <c r="N15" s="283"/>
      <c r="O15" s="283"/>
      <c r="P15" s="283"/>
      <c r="Q15" s="283"/>
      <c r="R15" s="283"/>
      <c r="T15" s="67"/>
      <c r="U15" s="67"/>
      <c r="V15" s="67"/>
      <c r="W15" s="67"/>
      <c r="X15" s="67"/>
      <c r="Y15" s="67"/>
      <c r="Z15" s="67"/>
      <c r="AA15" s="67"/>
      <c r="AB15" s="67"/>
      <c r="AC15" s="67"/>
      <c r="AD15" s="67"/>
      <c r="AE15" s="67"/>
      <c r="AF15" s="67"/>
      <c r="AG15" s="67"/>
    </row>
    <row r="16" spans="1:33" ht="18.75" customHeight="1">
      <c r="A16" s="67"/>
      <c r="B16" s="67"/>
      <c r="C16" s="67"/>
      <c r="D16" s="67"/>
      <c r="E16" s="67"/>
      <c r="F16" s="67"/>
      <c r="G16" s="503" t="s">
        <v>307</v>
      </c>
      <c r="H16" s="503"/>
      <c r="I16" s="83" t="s">
        <v>259</v>
      </c>
      <c r="J16" s="283"/>
      <c r="K16" s="283"/>
      <c r="L16" s="283"/>
      <c r="M16" s="283"/>
      <c r="N16" s="283"/>
      <c r="O16" s="283"/>
      <c r="P16" s="283"/>
      <c r="Q16" s="283"/>
      <c r="R16" s="283"/>
      <c r="T16" s="67"/>
      <c r="U16" s="67"/>
      <c r="V16" s="67"/>
      <c r="W16" s="67"/>
      <c r="X16" s="67"/>
      <c r="Y16" s="67"/>
      <c r="Z16" s="67"/>
      <c r="AA16" s="67"/>
      <c r="AB16" s="67"/>
      <c r="AC16" s="67"/>
      <c r="AD16" s="67"/>
      <c r="AE16" s="67"/>
      <c r="AF16" s="67"/>
      <c r="AG16" s="67"/>
    </row>
    <row r="17" spans="1:33" ht="40.5" customHeight="1">
      <c r="A17" s="67"/>
      <c r="B17" s="67"/>
      <c r="C17" s="67"/>
      <c r="D17" s="67"/>
      <c r="E17" s="67"/>
      <c r="F17" s="67"/>
      <c r="G17" s="67"/>
      <c r="H17" s="67"/>
      <c r="I17" s="83" t="s">
        <v>35</v>
      </c>
      <c r="J17" s="283"/>
      <c r="K17" s="464"/>
      <c r="L17" s="464"/>
      <c r="M17" s="464"/>
      <c r="N17" s="464"/>
      <c r="O17" s="464"/>
      <c r="P17" s="464"/>
      <c r="Q17" s="464"/>
      <c r="R17" s="464"/>
      <c r="T17" s="67"/>
      <c r="U17" s="67"/>
      <c r="V17" s="67"/>
      <c r="W17" s="67"/>
      <c r="X17" s="67"/>
      <c r="Y17" s="67"/>
      <c r="Z17" s="67"/>
      <c r="AA17" s="67"/>
      <c r="AB17" s="67"/>
      <c r="AC17" s="67"/>
      <c r="AD17" s="67"/>
      <c r="AE17" s="67"/>
      <c r="AF17" s="67"/>
      <c r="AG17" s="67"/>
    </row>
    <row r="18" spans="1:33">
      <c r="A18" s="67"/>
      <c r="B18" s="67"/>
      <c r="C18" s="67"/>
      <c r="D18" s="67"/>
      <c r="E18" s="67"/>
      <c r="F18" s="67"/>
      <c r="G18" s="67"/>
      <c r="H18" s="344"/>
      <c r="I18" s="344"/>
      <c r="J18" s="344"/>
      <c r="K18" s="344"/>
      <c r="L18" s="344"/>
      <c r="M18" s="344"/>
      <c r="N18" s="344"/>
      <c r="O18" s="344"/>
      <c r="P18" s="344"/>
      <c r="Q18" s="344"/>
      <c r="T18" s="67"/>
      <c r="U18" s="67"/>
      <c r="V18" s="67"/>
      <c r="W18" s="67"/>
      <c r="X18" s="67"/>
      <c r="Y18" s="67"/>
      <c r="Z18" s="67"/>
      <c r="AA18" s="67"/>
      <c r="AB18" s="67"/>
      <c r="AC18" s="67"/>
      <c r="AD18" s="67"/>
      <c r="AE18" s="67"/>
      <c r="AF18" s="67"/>
      <c r="AG18" s="67"/>
    </row>
    <row r="19" spans="1:33" ht="9" customHeight="1">
      <c r="A19" s="67"/>
      <c r="B19" s="67"/>
      <c r="C19" s="67"/>
      <c r="D19" s="67"/>
      <c r="E19" s="67"/>
      <c r="F19" s="67"/>
      <c r="G19" s="67"/>
      <c r="H19" s="67"/>
      <c r="I19" s="67"/>
      <c r="J19" s="67"/>
      <c r="K19" s="67"/>
      <c r="L19" s="67"/>
      <c r="M19" s="67"/>
      <c r="N19" s="67"/>
      <c r="O19" s="67"/>
      <c r="P19" s="67"/>
      <c r="Q19" s="67"/>
      <c r="R19" s="67"/>
      <c r="T19" s="67"/>
      <c r="U19" s="67"/>
      <c r="V19" s="67"/>
      <c r="W19" s="67"/>
      <c r="X19" s="67"/>
      <c r="Y19" s="67"/>
      <c r="Z19" s="67"/>
      <c r="AA19" s="67"/>
      <c r="AB19" s="67"/>
      <c r="AC19" s="67"/>
      <c r="AD19" s="67"/>
      <c r="AE19" s="67"/>
      <c r="AF19" s="67"/>
      <c r="AG19" s="67"/>
    </row>
    <row r="20" spans="1:33" ht="18.75" customHeight="1">
      <c r="A20" s="67"/>
      <c r="B20" s="67"/>
      <c r="C20" s="67"/>
      <c r="D20" s="67"/>
      <c r="E20" s="67"/>
      <c r="F20" s="67"/>
      <c r="G20" s="360"/>
      <c r="H20" s="360"/>
      <c r="I20" s="82"/>
      <c r="J20" s="75" t="s">
        <v>186</v>
      </c>
      <c r="K20" s="283"/>
      <c r="L20" s="283"/>
      <c r="M20" s="283"/>
      <c r="N20" s="283"/>
      <c r="O20" s="283"/>
      <c r="P20" s="283"/>
      <c r="Q20" s="283"/>
      <c r="R20" s="283"/>
      <c r="T20" s="67"/>
      <c r="U20" s="67"/>
      <c r="V20" s="67"/>
      <c r="W20" s="67"/>
      <c r="X20" s="67"/>
      <c r="Y20" s="67"/>
      <c r="Z20" s="67"/>
      <c r="AA20" s="67"/>
      <c r="AB20" s="67"/>
      <c r="AC20" s="67"/>
      <c r="AD20" s="67"/>
      <c r="AE20" s="67"/>
      <c r="AF20" s="67"/>
      <c r="AG20" s="67"/>
    </row>
    <row r="21" spans="1:33" ht="39" customHeight="1">
      <c r="A21" s="67"/>
      <c r="B21" s="67"/>
      <c r="C21" s="67"/>
      <c r="D21" s="67"/>
      <c r="E21" s="67"/>
      <c r="F21" s="67"/>
      <c r="G21" s="360"/>
      <c r="H21" s="360"/>
      <c r="I21" s="83" t="s">
        <v>311</v>
      </c>
      <c r="J21" s="283"/>
      <c r="K21" s="283"/>
      <c r="L21" s="283"/>
      <c r="M21" s="283"/>
      <c r="N21" s="283"/>
      <c r="O21" s="283"/>
      <c r="P21" s="283"/>
      <c r="Q21" s="283"/>
      <c r="R21" s="283"/>
      <c r="T21" s="67"/>
      <c r="U21" s="67"/>
      <c r="V21" s="67"/>
      <c r="W21" s="67"/>
      <c r="X21" s="67"/>
      <c r="Y21" s="67"/>
      <c r="Z21" s="67"/>
      <c r="AA21" s="67"/>
      <c r="AB21" s="67"/>
      <c r="AC21" s="67"/>
      <c r="AD21" s="67"/>
      <c r="AE21" s="67"/>
      <c r="AF21" s="67"/>
      <c r="AG21" s="67"/>
    </row>
    <row r="22" spans="1:33" ht="18.75" customHeight="1">
      <c r="A22" s="67"/>
      <c r="B22" s="67"/>
      <c r="C22" s="67"/>
      <c r="D22" s="67"/>
      <c r="E22" s="67"/>
      <c r="F22" s="67"/>
      <c r="G22" s="503" t="s">
        <v>307</v>
      </c>
      <c r="H22" s="503"/>
      <c r="I22" s="83" t="s">
        <v>259</v>
      </c>
      <c r="J22" s="283"/>
      <c r="K22" s="283"/>
      <c r="L22" s="283"/>
      <c r="M22" s="283"/>
      <c r="N22" s="283"/>
      <c r="O22" s="283"/>
      <c r="P22" s="283"/>
      <c r="Q22" s="283"/>
      <c r="R22" s="283"/>
    </row>
    <row r="23" spans="1:33" ht="38.25" customHeight="1">
      <c r="A23" s="67"/>
      <c r="B23" s="67"/>
      <c r="C23" s="67"/>
      <c r="D23" s="67"/>
      <c r="E23" s="67"/>
      <c r="F23" s="67"/>
      <c r="G23" s="67"/>
      <c r="H23" s="67"/>
      <c r="I23" s="83" t="s">
        <v>35</v>
      </c>
      <c r="J23" s="283"/>
      <c r="K23" s="464"/>
      <c r="L23" s="464"/>
      <c r="M23" s="464"/>
      <c r="N23" s="464"/>
      <c r="O23" s="464"/>
      <c r="P23" s="464"/>
      <c r="Q23" s="464"/>
      <c r="R23" s="464"/>
    </row>
    <row r="24" spans="1:33" ht="9" customHeight="1">
      <c r="A24" s="67"/>
      <c r="B24" s="67"/>
      <c r="C24" s="67"/>
      <c r="D24" s="67"/>
      <c r="E24" s="67"/>
      <c r="F24" s="67"/>
      <c r="G24" s="67"/>
      <c r="H24" s="344"/>
      <c r="I24" s="344"/>
      <c r="J24" s="344"/>
      <c r="K24" s="344"/>
      <c r="L24" s="344"/>
      <c r="M24" s="344"/>
      <c r="N24" s="344"/>
      <c r="O24" s="344"/>
      <c r="P24" s="344"/>
      <c r="Q24" s="344"/>
    </row>
    <row r="25" spans="1:33" ht="10.5" customHeight="1">
      <c r="A25" s="67"/>
      <c r="B25" s="67"/>
      <c r="C25" s="67"/>
      <c r="D25" s="67"/>
      <c r="E25" s="67"/>
      <c r="F25" s="67"/>
      <c r="G25" s="67"/>
      <c r="H25" s="67"/>
      <c r="I25" s="67"/>
      <c r="J25" s="67"/>
      <c r="K25" s="67"/>
      <c r="L25" s="67"/>
      <c r="M25" s="67"/>
      <c r="N25" s="67"/>
      <c r="O25" s="67"/>
      <c r="P25" s="67"/>
      <c r="Q25" s="67"/>
      <c r="R25" s="67"/>
    </row>
    <row r="26" spans="1:33" ht="18.75" customHeight="1">
      <c r="A26" s="67"/>
      <c r="B26" s="67"/>
      <c r="C26" s="67"/>
      <c r="D26" s="67"/>
      <c r="E26" s="67"/>
      <c r="F26" s="67"/>
      <c r="G26" s="360"/>
      <c r="H26" s="360"/>
      <c r="I26" s="82"/>
      <c r="J26" s="75" t="s">
        <v>186</v>
      </c>
      <c r="K26" s="283"/>
      <c r="L26" s="283"/>
      <c r="M26" s="283"/>
      <c r="N26" s="283"/>
      <c r="O26" s="283"/>
      <c r="P26" s="283"/>
      <c r="Q26" s="283"/>
      <c r="R26" s="283"/>
    </row>
    <row r="27" spans="1:33" ht="36" customHeight="1">
      <c r="A27" s="67"/>
      <c r="B27" s="67"/>
      <c r="C27" s="67"/>
      <c r="D27" s="67"/>
      <c r="E27" s="67"/>
      <c r="F27" s="67"/>
      <c r="G27" s="360"/>
      <c r="H27" s="360"/>
      <c r="I27" s="83" t="s">
        <v>314</v>
      </c>
      <c r="J27" s="283"/>
      <c r="K27" s="283"/>
      <c r="L27" s="283"/>
      <c r="M27" s="283"/>
      <c r="N27" s="283"/>
      <c r="O27" s="283"/>
      <c r="P27" s="283"/>
      <c r="Q27" s="283"/>
      <c r="R27" s="283"/>
    </row>
    <row r="28" spans="1:33" ht="18.75" customHeight="1">
      <c r="A28" s="67"/>
      <c r="B28" s="67"/>
      <c r="C28" s="67"/>
      <c r="D28" s="67"/>
      <c r="E28" s="67"/>
      <c r="F28" s="67"/>
      <c r="G28" s="503" t="s">
        <v>306</v>
      </c>
      <c r="H28" s="503"/>
      <c r="I28" s="83" t="s">
        <v>259</v>
      </c>
      <c r="J28" s="283"/>
      <c r="K28" s="283"/>
      <c r="L28" s="283"/>
      <c r="M28" s="283"/>
      <c r="N28" s="283"/>
      <c r="O28" s="283"/>
      <c r="P28" s="283"/>
      <c r="Q28" s="283"/>
      <c r="R28" s="283"/>
    </row>
    <row r="29" spans="1:33" ht="34.5" customHeight="1">
      <c r="A29" s="67"/>
      <c r="B29" s="67"/>
      <c r="C29" s="67"/>
      <c r="D29" s="67"/>
      <c r="E29" s="67"/>
      <c r="F29" s="67"/>
      <c r="G29" s="67"/>
      <c r="H29" s="67"/>
      <c r="I29" s="83" t="s">
        <v>35</v>
      </c>
      <c r="J29" s="283"/>
      <c r="K29" s="464"/>
      <c r="L29" s="464"/>
      <c r="M29" s="464"/>
      <c r="N29" s="464"/>
      <c r="O29" s="464"/>
      <c r="P29" s="464"/>
      <c r="Q29" s="464"/>
      <c r="R29" s="464"/>
    </row>
    <row r="30" spans="1:33">
      <c r="A30" s="67"/>
      <c r="B30" s="67"/>
      <c r="C30" s="67"/>
      <c r="D30" s="67"/>
      <c r="E30" s="67"/>
      <c r="F30" s="67"/>
      <c r="G30" s="67"/>
      <c r="H30" s="344"/>
      <c r="I30" s="344"/>
      <c r="J30" s="344"/>
      <c r="K30" s="344"/>
      <c r="L30" s="344"/>
      <c r="M30" s="344"/>
      <c r="N30" s="344"/>
      <c r="O30" s="344"/>
      <c r="P30" s="344"/>
      <c r="Q30" s="344"/>
    </row>
    <row r="31" spans="1:33" ht="12.75" customHeight="1">
      <c r="A31" s="67"/>
      <c r="B31" s="67"/>
      <c r="C31" s="67"/>
      <c r="D31" s="67"/>
      <c r="E31" s="67"/>
      <c r="F31" s="67"/>
      <c r="G31" s="67"/>
      <c r="H31" s="67"/>
      <c r="I31" s="67"/>
      <c r="J31" s="67"/>
      <c r="K31" s="67"/>
      <c r="L31" s="67"/>
      <c r="M31" s="67"/>
      <c r="N31" s="67"/>
      <c r="O31" s="67"/>
      <c r="P31" s="67"/>
      <c r="Q31" s="67"/>
      <c r="R31" s="67"/>
    </row>
    <row r="32" spans="1:33" ht="12.75" customHeight="1">
      <c r="A32" s="67"/>
      <c r="B32" s="67"/>
      <c r="C32" s="67"/>
      <c r="D32" s="67"/>
      <c r="E32" s="67"/>
      <c r="F32" s="67"/>
      <c r="G32" s="67"/>
      <c r="H32" s="67"/>
      <c r="I32" s="67"/>
      <c r="J32" s="67"/>
      <c r="K32" s="67"/>
      <c r="L32" s="67"/>
      <c r="M32" s="67"/>
      <c r="N32" s="67"/>
      <c r="O32" s="67"/>
      <c r="P32" s="67"/>
      <c r="Q32" s="67"/>
      <c r="R32" s="67"/>
    </row>
    <row r="33" spans="1:27" ht="18.75" customHeight="1">
      <c r="A33" s="67"/>
      <c r="B33" s="504" t="s">
        <v>36</v>
      </c>
      <c r="C33" s="505"/>
      <c r="D33" s="505"/>
      <c r="E33" s="505"/>
      <c r="F33" s="506"/>
      <c r="G33" s="518" t="s">
        <v>37</v>
      </c>
      <c r="H33" s="518"/>
      <c r="I33" s="518"/>
      <c r="J33" s="518"/>
      <c r="K33" s="518"/>
      <c r="L33" s="519"/>
      <c r="M33" s="520" t="s">
        <v>260</v>
      </c>
      <c r="N33" s="520"/>
      <c r="O33" s="520"/>
      <c r="P33" s="520"/>
      <c r="Q33" s="520"/>
      <c r="R33" s="520"/>
      <c r="S33" s="85"/>
      <c r="T33" s="85"/>
      <c r="U33" s="85"/>
      <c r="V33" s="85"/>
      <c r="W33" s="85"/>
      <c r="X33" s="85"/>
      <c r="Y33" s="85"/>
      <c r="Z33" s="85"/>
      <c r="AA33" s="85"/>
    </row>
    <row r="34" spans="1:27" ht="31.5" customHeight="1">
      <c r="A34" s="87"/>
      <c r="B34" s="507"/>
      <c r="C34" s="508"/>
      <c r="D34" s="508"/>
      <c r="E34" s="508"/>
      <c r="F34" s="509"/>
      <c r="G34" s="513"/>
      <c r="H34" s="513"/>
      <c r="I34" s="513"/>
      <c r="J34" s="513"/>
      <c r="K34" s="513"/>
      <c r="L34" s="514"/>
      <c r="M34" s="517"/>
      <c r="N34" s="517"/>
      <c r="O34" s="517"/>
      <c r="P34" s="517"/>
      <c r="Q34" s="517"/>
      <c r="R34" s="517"/>
      <c r="S34" s="85"/>
      <c r="T34" s="85"/>
      <c r="U34" s="85"/>
      <c r="V34" s="85"/>
      <c r="W34" s="85"/>
      <c r="X34" s="85"/>
      <c r="Y34" s="85"/>
      <c r="Z34" s="85"/>
      <c r="AA34" s="85"/>
    </row>
    <row r="35" spans="1:27" ht="43.5" customHeight="1">
      <c r="A35" s="88"/>
      <c r="B35" s="510"/>
      <c r="C35" s="511"/>
      <c r="D35" s="511"/>
      <c r="E35" s="511"/>
      <c r="F35" s="512"/>
      <c r="G35" s="515"/>
      <c r="H35" s="515"/>
      <c r="I35" s="515"/>
      <c r="J35" s="515"/>
      <c r="K35" s="515"/>
      <c r="L35" s="516"/>
      <c r="M35" s="517"/>
      <c r="N35" s="517"/>
      <c r="O35" s="517"/>
      <c r="P35" s="517"/>
      <c r="Q35" s="517"/>
      <c r="R35" s="517"/>
      <c r="S35" s="85"/>
      <c r="T35" s="85"/>
      <c r="U35" s="85"/>
      <c r="V35" s="85"/>
      <c r="W35" s="85"/>
      <c r="X35" s="85"/>
      <c r="Y35" s="85"/>
      <c r="Z35" s="85"/>
      <c r="AA35" s="85"/>
    </row>
    <row r="36" spans="1:27">
      <c r="A36" s="88"/>
    </row>
  </sheetData>
  <sheetProtection algorithmName="SHA-512" hashValue="2sJqhKea+BpCt9xD+v7KjDQWAKiMRL6umXVK461eqrkYK0LCD11d7utdAKvKZIEnC7B+4+rx5YSLc49Ry8r0dg==" saltValue="fiCOmI94+tBubv9fVWawsA==" spinCount="100000" sheet="1" formatCells="0" selectLockedCells="1"/>
  <mergeCells count="35">
    <mergeCell ref="O1:R1"/>
    <mergeCell ref="J9:R9"/>
    <mergeCell ref="J10:R10"/>
    <mergeCell ref="H12:Q12"/>
    <mergeCell ref="A2:R2"/>
    <mergeCell ref="G8:H9"/>
    <mergeCell ref="K8:R8"/>
    <mergeCell ref="G10:H10"/>
    <mergeCell ref="J11:R11"/>
    <mergeCell ref="G22:H22"/>
    <mergeCell ref="B33:F35"/>
    <mergeCell ref="K26:R26"/>
    <mergeCell ref="J29:R29"/>
    <mergeCell ref="J23:R23"/>
    <mergeCell ref="J22:R22"/>
    <mergeCell ref="G34:L35"/>
    <mergeCell ref="M34:R35"/>
    <mergeCell ref="G33:L33"/>
    <mergeCell ref="M33:R33"/>
    <mergeCell ref="H30:Q30"/>
    <mergeCell ref="G26:H27"/>
    <mergeCell ref="J28:R28"/>
    <mergeCell ref="J27:R27"/>
    <mergeCell ref="H24:Q24"/>
    <mergeCell ref="G28:H28"/>
    <mergeCell ref="G14:H15"/>
    <mergeCell ref="K14:R14"/>
    <mergeCell ref="J15:R15"/>
    <mergeCell ref="J16:R16"/>
    <mergeCell ref="K20:R20"/>
    <mergeCell ref="J17:R17"/>
    <mergeCell ref="H18:Q18"/>
    <mergeCell ref="G20:H21"/>
    <mergeCell ref="G16:H16"/>
    <mergeCell ref="J21:R21"/>
  </mergeCells>
  <phoneticPr fontId="2"/>
  <dataValidations count="1">
    <dataValidation type="list" allowBlank="1" showInputMessage="1" showErrorMessage="1" sqref="A2 S2:AA2" xr:uid="{EDBA3BD5-37DE-47D8-B9AA-03F75E7BFE74}">
      <formula1>"緑 化 計 画 書,緑 化 計 画 書（変更）"</formula1>
    </dataValidation>
  </dataValidations>
  <printOptions horizontalCentered="1"/>
  <pageMargins left="0.47244094488188981" right="0.19685039370078741" top="0.39370078740157483" bottom="0.19685039370078741" header="0" footer="0"/>
  <pageSetup paperSize="9" orientation="portrait" blackAndWhite="1" r:id="rId1"/>
  <ignoredErrors>
    <ignoredError sqref="M4 O4 Q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L52"/>
  <sheetViews>
    <sheetView view="pageBreakPreview" topLeftCell="A25" zoomScale="110" zoomScaleNormal="160" zoomScaleSheetLayoutView="110" workbookViewId="0">
      <selection activeCell="F46" sqref="F46:O46"/>
    </sheetView>
  </sheetViews>
  <sheetFormatPr defaultColWidth="8.75" defaultRowHeight="13.5"/>
  <cols>
    <col min="1" max="2" width="3" style="65" customWidth="1"/>
    <col min="3" max="3" width="3.75" style="65" customWidth="1"/>
    <col min="4" max="4" width="3.625" style="65" customWidth="1"/>
    <col min="5" max="5" width="2.625" style="65" customWidth="1"/>
    <col min="6" max="6" width="3.25" style="65" customWidth="1"/>
    <col min="7" max="8" width="2.75" style="65" customWidth="1"/>
    <col min="9" max="9" width="3.25" style="65" bestFit="1" customWidth="1"/>
    <col min="10" max="10" width="3.25" style="65" customWidth="1"/>
    <col min="11" max="11" width="2.875" style="65" customWidth="1"/>
    <col min="12" max="12" width="3.25" style="65" customWidth="1"/>
    <col min="13" max="13" width="2.625" style="65" customWidth="1"/>
    <col min="14" max="14" width="3.625" style="65" customWidth="1"/>
    <col min="15" max="15" width="2.75" style="65" customWidth="1"/>
    <col min="16" max="16" width="2.875" style="65" customWidth="1"/>
    <col min="17" max="17" width="3" style="65" customWidth="1"/>
    <col min="18" max="18" width="4.875" style="65" customWidth="1"/>
    <col min="19" max="19" width="2.5" style="65" customWidth="1"/>
    <col min="20" max="20" width="3.25" style="65" customWidth="1"/>
    <col min="21" max="21" width="3" style="65" customWidth="1"/>
    <col min="22" max="22" width="3.125" style="65" customWidth="1"/>
    <col min="23" max="23" width="2.75" style="65" customWidth="1"/>
    <col min="24" max="24" width="2.875" style="65" customWidth="1"/>
    <col min="25" max="25" width="2.625" style="65" customWidth="1"/>
    <col min="26" max="27" width="3.875" style="65" customWidth="1"/>
    <col min="28" max="28" width="3.125" style="65" customWidth="1"/>
    <col min="29" max="29" width="9.875" style="65" customWidth="1"/>
    <col min="30" max="37" width="9.875" style="65" hidden="1" customWidth="1"/>
    <col min="38" max="38" width="8.75" style="65" hidden="1" customWidth="1"/>
    <col min="39" max="16384" width="8.75" style="65"/>
  </cols>
  <sheetData>
    <row r="1" spans="1:30">
      <c r="A1" s="65" t="s">
        <v>46</v>
      </c>
      <c r="V1" s="602"/>
      <c r="W1" s="602"/>
      <c r="X1" s="602"/>
      <c r="Y1" s="602"/>
      <c r="Z1" s="603"/>
      <c r="AA1" s="603"/>
      <c r="AB1" s="603"/>
    </row>
    <row r="2" spans="1:30" ht="16.5">
      <c r="A2" s="604" t="s">
        <v>75</v>
      </c>
      <c r="B2" s="604"/>
      <c r="C2" s="604"/>
      <c r="D2" s="604"/>
      <c r="E2" s="604"/>
      <c r="F2" s="604"/>
      <c r="G2" s="604"/>
      <c r="H2" s="604"/>
      <c r="I2" s="604"/>
      <c r="J2" s="604"/>
      <c r="K2" s="604"/>
      <c r="L2" s="604"/>
      <c r="M2" s="604"/>
      <c r="N2" s="604"/>
      <c r="O2" s="604"/>
      <c r="P2" s="604"/>
      <c r="Q2" s="604"/>
      <c r="R2" s="604"/>
      <c r="S2" s="604"/>
      <c r="T2" s="604"/>
      <c r="U2" s="604"/>
      <c r="V2" s="604"/>
      <c r="W2" s="604"/>
      <c r="X2" s="604"/>
      <c r="Y2" s="604"/>
      <c r="Z2" s="604"/>
      <c r="AA2" s="604"/>
      <c r="AB2" s="604"/>
    </row>
    <row r="3" spans="1:30">
      <c r="A3" s="65" t="s">
        <v>293</v>
      </c>
    </row>
    <row r="4" spans="1:30" ht="13.5" customHeight="1">
      <c r="R4" s="65" t="s">
        <v>334</v>
      </c>
      <c r="S4" s="325"/>
      <c r="T4" s="325"/>
      <c r="U4" s="89" t="s">
        <v>183</v>
      </c>
      <c r="V4" s="528"/>
      <c r="W4" s="528"/>
      <c r="X4" s="528"/>
      <c r="Y4" s="68" t="s">
        <v>184</v>
      </c>
      <c r="Z4" s="325"/>
      <c r="AA4" s="325"/>
      <c r="AB4" s="89" t="s">
        <v>185</v>
      </c>
    </row>
    <row r="5" spans="1:30" ht="13.15" customHeight="1">
      <c r="A5" s="65" t="s">
        <v>33</v>
      </c>
      <c r="AD5" s="69" t="s">
        <v>269</v>
      </c>
    </row>
    <row r="6" spans="1:30" ht="13.15" customHeight="1">
      <c r="A6" s="90"/>
      <c r="B6" s="90"/>
      <c r="C6" s="90"/>
      <c r="D6" s="91"/>
      <c r="E6" s="91"/>
      <c r="F6" s="92" t="s">
        <v>186</v>
      </c>
      <c r="G6" s="284"/>
      <c r="H6" s="284"/>
      <c r="I6" s="284"/>
      <c r="J6" s="284"/>
      <c r="K6" s="284"/>
      <c r="L6" s="284"/>
      <c r="M6" s="284"/>
      <c r="N6" s="284"/>
      <c r="O6" s="284"/>
      <c r="P6" s="90"/>
      <c r="Q6" s="90"/>
      <c r="R6" s="82"/>
      <c r="S6" s="92" t="s">
        <v>258</v>
      </c>
      <c r="T6" s="284"/>
      <c r="U6" s="284"/>
      <c r="V6" s="284"/>
      <c r="W6" s="284"/>
      <c r="X6" s="284"/>
      <c r="Y6" s="284"/>
      <c r="Z6" s="284"/>
      <c r="AA6" s="284"/>
      <c r="AB6" s="284"/>
      <c r="AD6" s="69" t="s">
        <v>270</v>
      </c>
    </row>
    <row r="7" spans="1:30" ht="30.75" customHeight="1">
      <c r="A7" s="360" t="s">
        <v>315</v>
      </c>
      <c r="B7" s="360"/>
      <c r="C7" s="360"/>
      <c r="D7" s="341" t="s">
        <v>314</v>
      </c>
      <c r="E7" s="341"/>
      <c r="F7" s="283"/>
      <c r="G7" s="283"/>
      <c r="H7" s="283"/>
      <c r="I7" s="283"/>
      <c r="J7" s="283"/>
      <c r="K7" s="283"/>
      <c r="L7" s="283"/>
      <c r="M7" s="283"/>
      <c r="N7" s="283"/>
      <c r="O7" s="283"/>
      <c r="P7" s="360" t="s">
        <v>312</v>
      </c>
      <c r="Q7" s="360"/>
      <c r="R7" s="83" t="s">
        <v>59</v>
      </c>
      <c r="S7" s="283"/>
      <c r="T7" s="283"/>
      <c r="U7" s="283"/>
      <c r="V7" s="283"/>
      <c r="W7" s="283"/>
      <c r="X7" s="283"/>
      <c r="Y7" s="283"/>
      <c r="Z7" s="283"/>
      <c r="AA7" s="283"/>
      <c r="AB7" s="283"/>
      <c r="AD7" s="76" t="s">
        <v>271</v>
      </c>
    </row>
    <row r="8" spans="1:30" ht="13.9" customHeight="1">
      <c r="C8" s="91"/>
      <c r="D8" s="341" t="s">
        <v>259</v>
      </c>
      <c r="E8" s="341"/>
      <c r="F8" s="283"/>
      <c r="G8" s="283"/>
      <c r="H8" s="283"/>
      <c r="I8" s="283"/>
      <c r="J8" s="283"/>
      <c r="K8" s="283"/>
      <c r="L8" s="283"/>
      <c r="M8" s="283"/>
      <c r="N8" s="283"/>
      <c r="O8" s="283"/>
      <c r="R8" s="83" t="s">
        <v>34</v>
      </c>
      <c r="S8" s="283"/>
      <c r="T8" s="283"/>
      <c r="U8" s="283"/>
      <c r="V8" s="283"/>
      <c r="W8" s="283"/>
      <c r="X8" s="283"/>
      <c r="Y8" s="283"/>
      <c r="Z8" s="283"/>
      <c r="AA8" s="283"/>
      <c r="AB8" s="283"/>
    </row>
    <row r="9" spans="1:30" ht="34.5" customHeight="1">
      <c r="C9" s="91"/>
      <c r="D9" s="341" t="s">
        <v>316</v>
      </c>
      <c r="E9" s="341"/>
      <c r="F9" s="283"/>
      <c r="G9" s="464"/>
      <c r="H9" s="464"/>
      <c r="I9" s="464"/>
      <c r="J9" s="464"/>
      <c r="K9" s="464"/>
      <c r="L9" s="464"/>
      <c r="M9" s="464"/>
      <c r="N9" s="464"/>
      <c r="O9" s="464"/>
      <c r="R9" s="83" t="s">
        <v>35</v>
      </c>
      <c r="S9" s="283"/>
      <c r="T9" s="464"/>
      <c r="U9" s="464"/>
      <c r="V9" s="464"/>
      <c r="W9" s="464"/>
      <c r="X9" s="464"/>
      <c r="Y9" s="464"/>
      <c r="Z9" s="464"/>
      <c r="AA9" s="464"/>
      <c r="AB9" s="464"/>
    </row>
    <row r="10" spans="1:30" ht="18.600000000000001" customHeight="1">
      <c r="C10" s="91"/>
      <c r="D10" s="360" t="s">
        <v>313</v>
      </c>
      <c r="E10" s="341"/>
      <c r="F10" s="283"/>
      <c r="G10" s="283"/>
      <c r="H10" s="283"/>
      <c r="I10" s="283"/>
      <c r="J10" s="283"/>
      <c r="K10" s="283"/>
      <c r="L10" s="283"/>
      <c r="M10" s="283"/>
      <c r="N10" s="283"/>
      <c r="O10" s="283"/>
      <c r="R10" s="586"/>
      <c r="S10" s="586"/>
      <c r="T10" s="586"/>
      <c r="U10" s="586"/>
      <c r="V10" s="586"/>
      <c r="W10" s="586"/>
      <c r="X10" s="586"/>
      <c r="Y10" s="586"/>
      <c r="Z10" s="586"/>
      <c r="AA10" s="586"/>
      <c r="AB10" s="586"/>
    </row>
    <row r="11" spans="1:30" ht="4.9000000000000004" customHeight="1">
      <c r="A11" s="91"/>
      <c r="B11" s="91"/>
      <c r="C11" s="91"/>
      <c r="D11" s="91"/>
      <c r="E11" s="91"/>
      <c r="F11" s="91"/>
    </row>
    <row r="12" spans="1:30" ht="20.45" customHeight="1">
      <c r="A12" s="590" t="s">
        <v>0</v>
      </c>
      <c r="B12" s="591"/>
      <c r="C12" s="592"/>
      <c r="D12" s="488" t="str">
        <f>IF(【はじめに入力してください】基本情報入力シート!B5="","",【はじめに入力してください】基本情報入力シート!B5)</f>
        <v/>
      </c>
      <c r="E12" s="489"/>
      <c r="F12" s="489"/>
      <c r="G12" s="489"/>
      <c r="H12" s="489"/>
      <c r="I12" s="489"/>
      <c r="J12" s="489"/>
      <c r="K12" s="489"/>
      <c r="L12" s="489"/>
      <c r="M12" s="489"/>
      <c r="N12" s="489"/>
      <c r="O12" s="489"/>
      <c r="P12" s="489"/>
      <c r="Q12" s="489"/>
      <c r="R12" s="489"/>
      <c r="S12" s="489"/>
      <c r="T12" s="489"/>
      <c r="U12" s="489"/>
      <c r="V12" s="489"/>
      <c r="W12" s="489"/>
      <c r="X12" s="489"/>
      <c r="Y12" s="489"/>
      <c r="Z12" s="489"/>
      <c r="AA12" s="489"/>
      <c r="AB12" s="490"/>
    </row>
    <row r="13" spans="1:30" ht="24.6" customHeight="1">
      <c r="A13" s="565" t="s">
        <v>1</v>
      </c>
      <c r="B13" s="566"/>
      <c r="C13" s="567"/>
      <c r="D13" s="296" t="s">
        <v>2</v>
      </c>
      <c r="E13" s="297"/>
      <c r="F13" s="297"/>
      <c r="G13" s="437" t="str">
        <f>IF(【はじめに入力してください】基本情報入力シート!B6="","",【はじめに入力してください】基本情報入力シート!B6)</f>
        <v/>
      </c>
      <c r="H13" s="437"/>
      <c r="I13" s="437"/>
      <c r="J13" s="437"/>
      <c r="K13" s="437"/>
      <c r="L13" s="437"/>
      <c r="M13" s="437"/>
      <c r="N13" s="437"/>
      <c r="O13" s="437"/>
      <c r="P13" s="437"/>
      <c r="Q13" s="437"/>
      <c r="R13" s="437"/>
      <c r="S13" s="437"/>
      <c r="T13" s="437"/>
      <c r="U13" s="437"/>
      <c r="V13" s="437"/>
      <c r="W13" s="437"/>
      <c r="X13" s="437"/>
      <c r="Y13" s="437"/>
      <c r="Z13" s="437"/>
      <c r="AA13" s="437"/>
      <c r="AB13" s="438"/>
    </row>
    <row r="14" spans="1:30" ht="22.5" customHeight="1">
      <c r="A14" s="565" t="s">
        <v>3</v>
      </c>
      <c r="B14" s="566"/>
      <c r="C14" s="567"/>
      <c r="D14" s="570" t="str">
        <f>IF(【はじめに入力してください】基本情報入力シート!B7="","",【はじめに入力してください】基本情報入力シート!B7)</f>
        <v/>
      </c>
      <c r="E14" s="571"/>
      <c r="F14" s="571"/>
      <c r="G14" s="571"/>
      <c r="H14" s="571"/>
      <c r="I14" s="571"/>
      <c r="J14" s="571"/>
      <c r="K14" s="571"/>
      <c r="L14" s="571"/>
      <c r="M14" s="571"/>
      <c r="N14" s="571"/>
      <c r="O14" s="571"/>
      <c r="P14" s="572"/>
      <c r="Q14" s="573" t="s">
        <v>275</v>
      </c>
      <c r="R14" s="574"/>
      <c r="S14" s="574"/>
      <c r="T14" s="299"/>
      <c r="U14" s="300"/>
      <c r="V14" s="300"/>
      <c r="W14" s="300"/>
      <c r="X14" s="300"/>
      <c r="Y14" s="300"/>
      <c r="Z14" s="300"/>
      <c r="AA14" s="300"/>
      <c r="AB14" s="301"/>
    </row>
    <row r="15" spans="1:30" ht="16.149999999999999" customHeight="1">
      <c r="A15" s="564" t="s">
        <v>50</v>
      </c>
      <c r="B15" s="567" t="s">
        <v>51</v>
      </c>
      <c r="C15" s="567"/>
      <c r="D15" s="567" t="s">
        <v>53</v>
      </c>
      <c r="E15" s="567"/>
      <c r="F15" s="567"/>
      <c r="G15" s="567"/>
      <c r="H15" s="573" t="s">
        <v>57</v>
      </c>
      <c r="I15" s="574"/>
      <c r="J15" s="576" t="s">
        <v>281</v>
      </c>
      <c r="K15" s="576"/>
      <c r="L15" s="576"/>
      <c r="M15" s="576"/>
      <c r="N15" s="576"/>
      <c r="O15" s="568" t="s">
        <v>58</v>
      </c>
      <c r="P15" s="587"/>
      <c r="Q15" s="573" t="s">
        <v>55</v>
      </c>
      <c r="R15" s="574"/>
      <c r="S15" s="584"/>
      <c r="T15" s="585"/>
      <c r="U15" s="568" t="s">
        <v>278</v>
      </c>
      <c r="V15" s="587"/>
      <c r="W15" s="577" t="s">
        <v>56</v>
      </c>
      <c r="X15" s="578"/>
      <c r="Y15" s="545"/>
      <c r="Z15" s="546"/>
      <c r="AA15" s="568" t="s">
        <v>278</v>
      </c>
      <c r="AB15" s="569"/>
    </row>
    <row r="16" spans="1:30" ht="16.149999999999999" customHeight="1">
      <c r="A16" s="564"/>
      <c r="B16" s="567"/>
      <c r="C16" s="567"/>
      <c r="D16" s="581" t="s">
        <v>54</v>
      </c>
      <c r="E16" s="581"/>
      <c r="F16" s="581"/>
      <c r="G16" s="581"/>
      <c r="H16" s="588" t="s">
        <v>57</v>
      </c>
      <c r="I16" s="589"/>
      <c r="J16" s="582" t="s">
        <v>281</v>
      </c>
      <c r="K16" s="582"/>
      <c r="L16" s="582"/>
      <c r="M16" s="576"/>
      <c r="N16" s="576"/>
      <c r="O16" s="549" t="s">
        <v>58</v>
      </c>
      <c r="P16" s="575"/>
      <c r="Q16" s="588" t="s">
        <v>55</v>
      </c>
      <c r="R16" s="589"/>
      <c r="S16" s="543"/>
      <c r="T16" s="544"/>
      <c r="U16" s="549" t="s">
        <v>278</v>
      </c>
      <c r="V16" s="575"/>
      <c r="W16" s="579" t="s">
        <v>56</v>
      </c>
      <c r="X16" s="580"/>
      <c r="Y16" s="547"/>
      <c r="Z16" s="548"/>
      <c r="AA16" s="549" t="s">
        <v>278</v>
      </c>
      <c r="AB16" s="550"/>
    </row>
    <row r="17" spans="1:34" ht="16.149999999999999" customHeight="1">
      <c r="A17" s="564"/>
      <c r="B17" s="583" t="s">
        <v>52</v>
      </c>
      <c r="C17" s="583"/>
      <c r="D17" s="560"/>
      <c r="E17" s="560"/>
      <c r="F17" s="560"/>
      <c r="G17" s="560"/>
      <c r="H17" s="560"/>
      <c r="I17" s="560"/>
      <c r="J17" s="560"/>
      <c r="K17" s="560"/>
      <c r="L17" s="560"/>
      <c r="M17" s="560"/>
      <c r="N17" s="560"/>
      <c r="O17" s="560"/>
      <c r="P17" s="560"/>
      <c r="Q17" s="560"/>
      <c r="R17" s="560"/>
      <c r="S17" s="560"/>
      <c r="T17" s="560"/>
      <c r="U17" s="560"/>
      <c r="V17" s="560"/>
      <c r="W17" s="560"/>
      <c r="X17" s="560"/>
      <c r="Y17" s="560"/>
      <c r="Z17" s="560"/>
      <c r="AA17" s="560"/>
      <c r="AB17" s="561"/>
    </row>
    <row r="18" spans="1:34" ht="13.15" customHeight="1">
      <c r="A18" s="556" t="s">
        <v>4</v>
      </c>
      <c r="B18" s="538"/>
      <c r="C18" s="538"/>
      <c r="D18" s="538"/>
      <c r="E18" s="539"/>
      <c r="F18" s="537" t="s">
        <v>5</v>
      </c>
      <c r="G18" s="538"/>
      <c r="H18" s="538"/>
      <c r="I18" s="538"/>
      <c r="J18" s="538"/>
      <c r="K18" s="539"/>
      <c r="L18" s="537" t="s">
        <v>6</v>
      </c>
      <c r="M18" s="538"/>
      <c r="N18" s="538"/>
      <c r="O18" s="538"/>
      <c r="P18" s="538"/>
      <c r="Q18" s="539"/>
      <c r="R18" s="540" t="s">
        <v>325</v>
      </c>
      <c r="S18" s="541"/>
      <c r="T18" s="541"/>
      <c r="U18" s="541"/>
      <c r="V18" s="541"/>
      <c r="W18" s="542"/>
      <c r="X18" s="537" t="s">
        <v>30</v>
      </c>
      <c r="Y18" s="538"/>
      <c r="Z18" s="538"/>
      <c r="AA18" s="538"/>
      <c r="AB18" s="563"/>
    </row>
    <row r="19" spans="1:34" ht="14.45" customHeight="1">
      <c r="A19" s="370" t="str">
        <f>IF(【はじめに入力してください】基本情報入力シート!B8="","",【はじめに入力してください】基本情報入力シート!B8)</f>
        <v/>
      </c>
      <c r="B19" s="371"/>
      <c r="C19" s="371"/>
      <c r="D19" s="371"/>
      <c r="E19" s="372"/>
      <c r="F19" s="308" t="str">
        <f>IF(【はじめに入力してください】基本情報入力シート!B9="","",【はじめに入力してください】基本情報入力シート!B9)</f>
        <v/>
      </c>
      <c r="G19" s="309"/>
      <c r="H19" s="309"/>
      <c r="I19" s="309"/>
      <c r="J19" s="309"/>
      <c r="K19" s="93" t="s">
        <v>60</v>
      </c>
      <c r="L19" s="309" t="str">
        <f>IF(【はじめに入力してください】基本情報入力シート!B10="","",【はじめに入力してください】基本情報入力シート!B10)</f>
        <v/>
      </c>
      <c r="M19" s="309"/>
      <c r="N19" s="309"/>
      <c r="O19" s="309"/>
      <c r="P19" s="309"/>
      <c r="Q19" s="94" t="s">
        <v>60</v>
      </c>
      <c r="R19" s="308" t="str">
        <f>IF(【はじめに入力してください】基本情報入力シート!B11="","",【はじめに入力してください】基本情報入力シート!B11)</f>
        <v/>
      </c>
      <c r="S19" s="309"/>
      <c r="T19" s="309"/>
      <c r="U19" s="309"/>
      <c r="V19" s="309"/>
      <c r="W19" s="93" t="s">
        <v>60</v>
      </c>
      <c r="X19" s="306" t="str">
        <f>IF(【はじめに入力してください】基本情報入力シート!B12="","",【はじめに入力してください】基本情報入力シート!B12)</f>
        <v/>
      </c>
      <c r="Y19" s="307"/>
      <c r="Z19" s="307"/>
      <c r="AA19" s="307"/>
      <c r="AB19" s="95" t="s">
        <v>61</v>
      </c>
    </row>
    <row r="20" spans="1:34" ht="16.149999999999999" customHeight="1">
      <c r="C20" s="373" t="s">
        <v>308</v>
      </c>
      <c r="D20" s="373"/>
      <c r="E20" s="373"/>
      <c r="F20" s="373"/>
      <c r="G20" s="373"/>
      <c r="H20" s="373"/>
      <c r="I20" s="373"/>
      <c r="J20" s="373"/>
      <c r="K20" s="373"/>
      <c r="L20" s="373"/>
      <c r="M20" s="373"/>
      <c r="N20" s="373"/>
      <c r="O20" s="373"/>
      <c r="P20" s="373"/>
      <c r="Q20" s="374"/>
      <c r="R20" s="373"/>
      <c r="S20" s="373"/>
      <c r="T20" s="373"/>
      <c r="U20" s="373"/>
      <c r="V20" s="373"/>
      <c r="W20" s="373"/>
      <c r="X20" s="373"/>
      <c r="Y20" s="373"/>
      <c r="Z20" s="373"/>
      <c r="AA20" s="373"/>
      <c r="AB20" s="373"/>
    </row>
    <row r="21" spans="1:34" ht="26.25" customHeight="1">
      <c r="A21" s="557" t="s">
        <v>326</v>
      </c>
      <c r="B21" s="527"/>
      <c r="C21" s="557" t="s">
        <v>295</v>
      </c>
      <c r="D21" s="526"/>
      <c r="E21" s="526"/>
      <c r="F21" s="562"/>
      <c r="G21" s="525" t="s">
        <v>296</v>
      </c>
      <c r="H21" s="526"/>
      <c r="I21" s="526"/>
      <c r="J21" s="526"/>
      <c r="K21" s="562"/>
      <c r="L21" s="526" t="s">
        <v>300</v>
      </c>
      <c r="M21" s="526"/>
      <c r="N21" s="526"/>
      <c r="O21" s="526"/>
      <c r="P21" s="527"/>
      <c r="Q21" s="96"/>
      <c r="R21" s="551" t="s">
        <v>178</v>
      </c>
      <c r="S21" s="553" t="s">
        <v>297</v>
      </c>
      <c r="T21" s="554"/>
      <c r="U21" s="554"/>
      <c r="V21" s="555"/>
      <c r="W21" s="525" t="s">
        <v>327</v>
      </c>
      <c r="X21" s="526"/>
      <c r="Y21" s="526"/>
      <c r="Z21" s="526"/>
      <c r="AA21" s="526"/>
      <c r="AB21" s="527"/>
      <c r="AC21" s="97"/>
      <c r="AD21" s="97"/>
    </row>
    <row r="22" spans="1:34">
      <c r="A22" s="558"/>
      <c r="B22" s="559"/>
      <c r="C22" s="478" t="str">
        <f>IF(基準値算定ページ!M17="","",基準値算定ページ!M17)</f>
        <v/>
      </c>
      <c r="D22" s="479"/>
      <c r="E22" s="479"/>
      <c r="F22" s="98" t="s">
        <v>60</v>
      </c>
      <c r="G22" s="353" t="str">
        <f>IF(基準値算定ページ!M19="","",基準値算定ページ!M19)</f>
        <v/>
      </c>
      <c r="H22" s="354"/>
      <c r="I22" s="354"/>
      <c r="J22" s="354"/>
      <c r="K22" s="99" t="s">
        <v>60</v>
      </c>
      <c r="L22" s="354" t="str">
        <f>IF(OR(AE22="〇",AF22="〇"),"",C22+G22)</f>
        <v/>
      </c>
      <c r="M22" s="354"/>
      <c r="N22" s="354"/>
      <c r="O22" s="354"/>
      <c r="P22" s="100" t="s">
        <v>60</v>
      </c>
      <c r="Q22" s="101"/>
      <c r="R22" s="552"/>
      <c r="S22" s="474" t="str">
        <f>IF(【はじめに入力してください】基本情報入力シート!B14="","",【はじめに入力してください】基本情報入力シート!B14/100)</f>
        <v/>
      </c>
      <c r="T22" s="475"/>
      <c r="U22" s="475"/>
      <c r="V22" s="476"/>
      <c r="W22" s="469" t="str">
        <f>IF(S22="","",ROUNDDOWN(X19*S22,2))</f>
        <v/>
      </c>
      <c r="X22" s="470"/>
      <c r="Y22" s="470"/>
      <c r="Z22" s="470"/>
      <c r="AA22" s="470"/>
      <c r="AB22" s="102" t="s">
        <v>61</v>
      </c>
      <c r="AE22" s="103" t="str">
        <f>IF(C22="","〇","")</f>
        <v>〇</v>
      </c>
      <c r="AF22" s="103" t="str">
        <f>IF(G22="","〇","")</f>
        <v>〇</v>
      </c>
    </row>
    <row r="23" spans="1:34" ht="15" customHeight="1">
      <c r="C23" s="487" t="s">
        <v>299</v>
      </c>
      <c r="D23" s="487"/>
      <c r="E23" s="487"/>
      <c r="F23" s="487"/>
      <c r="G23" s="487"/>
      <c r="H23" s="487"/>
      <c r="I23" s="487"/>
      <c r="J23" s="487"/>
      <c r="K23" s="487"/>
      <c r="L23" s="487"/>
      <c r="M23" s="487"/>
      <c r="N23" s="487"/>
      <c r="O23" s="487"/>
      <c r="P23" s="487"/>
      <c r="Q23" s="487"/>
      <c r="R23" s="487"/>
      <c r="S23" s="487"/>
      <c r="T23" s="487"/>
      <c r="U23" s="487"/>
      <c r="V23" s="487"/>
      <c r="W23" s="487"/>
      <c r="X23" s="487"/>
      <c r="Y23" s="487"/>
      <c r="Z23" s="487"/>
      <c r="AA23" s="487"/>
      <c r="AB23" s="487"/>
      <c r="AC23" s="71"/>
    </row>
    <row r="24" spans="1:34" ht="12" customHeight="1">
      <c r="A24" s="425" t="s">
        <v>7</v>
      </c>
      <c r="B24" s="367" t="s">
        <v>8</v>
      </c>
      <c r="C24" s="361"/>
      <c r="D24" s="361"/>
      <c r="E24" s="362"/>
      <c r="F24" s="334" t="s">
        <v>9</v>
      </c>
      <c r="G24" s="334"/>
      <c r="H24" s="334"/>
      <c r="I24" s="334"/>
      <c r="J24" s="334"/>
      <c r="K24" s="334"/>
      <c r="L24" s="334" t="s">
        <v>10</v>
      </c>
      <c r="M24" s="334"/>
      <c r="N24" s="334"/>
      <c r="O24" s="334"/>
      <c r="P24" s="334" t="s">
        <v>11</v>
      </c>
      <c r="Q24" s="334"/>
      <c r="R24" s="334"/>
      <c r="S24" s="334"/>
      <c r="T24" s="334" t="s">
        <v>12</v>
      </c>
      <c r="U24" s="334"/>
      <c r="V24" s="334"/>
      <c r="W24" s="334"/>
      <c r="X24" s="468" t="s">
        <v>39</v>
      </c>
      <c r="Y24" s="407"/>
      <c r="Z24" s="407"/>
      <c r="AA24" s="407"/>
      <c r="AB24" s="350"/>
    </row>
    <row r="25" spans="1:34">
      <c r="A25" s="426"/>
      <c r="B25" s="368"/>
      <c r="C25" s="326" t="s">
        <v>14</v>
      </c>
      <c r="D25" s="327"/>
      <c r="E25" s="328"/>
      <c r="F25" s="600"/>
      <c r="G25" s="600"/>
      <c r="H25" s="600"/>
      <c r="I25" s="600"/>
      <c r="J25" s="601"/>
      <c r="K25" s="104" t="s">
        <v>60</v>
      </c>
      <c r="L25" s="337"/>
      <c r="M25" s="337"/>
      <c r="N25" s="338"/>
      <c r="O25" s="105" t="s">
        <v>71</v>
      </c>
      <c r="P25" s="337"/>
      <c r="Q25" s="337"/>
      <c r="R25" s="338"/>
      <c r="S25" s="105" t="s">
        <v>71</v>
      </c>
      <c r="T25" s="337"/>
      <c r="U25" s="337"/>
      <c r="V25" s="338"/>
      <c r="W25" s="105" t="s">
        <v>71</v>
      </c>
      <c r="X25" s="285" t="str">
        <f>IF(AND(L25="",P25="",T25=""),"",L25+P25+T25)</f>
        <v/>
      </c>
      <c r="Y25" s="285"/>
      <c r="Z25" s="285"/>
      <c r="AA25" s="286"/>
      <c r="AB25" s="106" t="s">
        <v>71</v>
      </c>
      <c r="AE25" s="65" t="str">
        <f>IF(F25="","〇","")</f>
        <v>〇</v>
      </c>
      <c r="AF25" s="65" t="str">
        <f>IF(L25="","〇","")</f>
        <v>〇</v>
      </c>
      <c r="AG25" s="65" t="str">
        <f>IF(P25="","〇","")</f>
        <v>〇</v>
      </c>
      <c r="AH25" s="65" t="str">
        <f>IF(T25="","〇","")</f>
        <v>〇</v>
      </c>
    </row>
    <row r="26" spans="1:34">
      <c r="A26" s="426"/>
      <c r="B26" s="368"/>
      <c r="C26" s="326" t="s">
        <v>15</v>
      </c>
      <c r="D26" s="327"/>
      <c r="E26" s="328"/>
      <c r="F26" s="600"/>
      <c r="G26" s="600"/>
      <c r="H26" s="600"/>
      <c r="I26" s="600"/>
      <c r="J26" s="601"/>
      <c r="K26" s="104" t="s">
        <v>60</v>
      </c>
      <c r="L26" s="337"/>
      <c r="M26" s="337"/>
      <c r="N26" s="338"/>
      <c r="O26" s="105" t="s">
        <v>71</v>
      </c>
      <c r="P26" s="337"/>
      <c r="Q26" s="337"/>
      <c r="R26" s="338"/>
      <c r="S26" s="105" t="s">
        <v>71</v>
      </c>
      <c r="T26" s="337"/>
      <c r="U26" s="337"/>
      <c r="V26" s="338"/>
      <c r="W26" s="105" t="s">
        <v>71</v>
      </c>
      <c r="X26" s="285" t="str">
        <f>IF(AND(L26="",P26="",T26=""),"",L26+P26+T26)</f>
        <v/>
      </c>
      <c r="Y26" s="285"/>
      <c r="Z26" s="285"/>
      <c r="AA26" s="286"/>
      <c r="AB26" s="106" t="s">
        <v>71</v>
      </c>
      <c r="AE26" s="65" t="str">
        <f>IF(F26="","〇","")</f>
        <v>〇</v>
      </c>
      <c r="AF26" s="65" t="str">
        <f>IF(L26="","〇","")</f>
        <v>〇</v>
      </c>
      <c r="AG26" s="65" t="str">
        <f>IF(P26="","〇","")</f>
        <v>〇</v>
      </c>
      <c r="AH26" s="65" t="str">
        <f>IF(T26="","〇","")</f>
        <v>〇</v>
      </c>
    </row>
    <row r="27" spans="1:34" ht="13.15" customHeight="1">
      <c r="A27" s="426"/>
      <c r="B27" s="369"/>
      <c r="C27" s="329" t="s">
        <v>40</v>
      </c>
      <c r="D27" s="330"/>
      <c r="E27" s="331"/>
      <c r="F27" s="107" t="s">
        <v>29</v>
      </c>
      <c r="G27" s="447" t="str">
        <f>IF(AND(AE25="〇",AE26="〇"),"",SUM(F25:J26))</f>
        <v/>
      </c>
      <c r="H27" s="447"/>
      <c r="I27" s="447"/>
      <c r="J27" s="447"/>
      <c r="K27" s="108" t="s">
        <v>60</v>
      </c>
      <c r="L27" s="363" t="str">
        <f>IF(AND(AF25="〇",AF26="〇"),"",SUM(L25:N26))</f>
        <v/>
      </c>
      <c r="M27" s="363"/>
      <c r="N27" s="294"/>
      <c r="O27" s="109" t="s">
        <v>71</v>
      </c>
      <c r="P27" s="294" t="str">
        <f>IF(AND(AG25="〇",AG26="〇"),"",SUM(P25:R26))</f>
        <v/>
      </c>
      <c r="Q27" s="295"/>
      <c r="R27" s="295"/>
      <c r="S27" s="109" t="s">
        <v>71</v>
      </c>
      <c r="T27" s="339" t="str">
        <f>IF(AND(AH25="〇",AH26="〇"),"",SUM(T25:V26))</f>
        <v/>
      </c>
      <c r="U27" s="339"/>
      <c r="V27" s="340"/>
      <c r="W27" s="109" t="s">
        <v>71</v>
      </c>
      <c r="X27" s="287" t="str">
        <f>IF(AND(AE27="〇",AF27="〇",AG27="〇",AH27="〇"),"",SUM(X25:Z26))</f>
        <v/>
      </c>
      <c r="Y27" s="288"/>
      <c r="Z27" s="288"/>
      <c r="AA27" s="288"/>
      <c r="AB27" s="110" t="s">
        <v>71</v>
      </c>
      <c r="AE27" s="65" t="str">
        <f>IF(G27="","〇","")</f>
        <v>〇</v>
      </c>
      <c r="AF27" s="65" t="str">
        <f>IF(L27="","〇","")</f>
        <v>〇</v>
      </c>
      <c r="AG27" s="65" t="str">
        <f>IF(P27="","〇","")</f>
        <v>〇</v>
      </c>
      <c r="AH27" s="65" t="str">
        <f>IF(T27="","〇","")</f>
        <v>〇</v>
      </c>
    </row>
    <row r="28" spans="1:34" ht="13.5" customHeight="1">
      <c r="A28" s="426"/>
      <c r="B28" s="367" t="s">
        <v>16</v>
      </c>
      <c r="C28" s="391"/>
      <c r="D28" s="391"/>
      <c r="E28" s="392"/>
      <c r="F28" s="289" t="s">
        <v>328</v>
      </c>
      <c r="G28" s="290"/>
      <c r="H28" s="290"/>
      <c r="I28" s="290"/>
      <c r="J28" s="290"/>
      <c r="K28" s="290"/>
      <c r="L28" s="290"/>
      <c r="M28" s="291"/>
      <c r="N28" s="334" t="s">
        <v>17</v>
      </c>
      <c r="O28" s="334"/>
      <c r="P28" s="334"/>
      <c r="Q28" s="334"/>
      <c r="R28" s="334"/>
      <c r="S28" s="334"/>
      <c r="T28" s="334"/>
      <c r="U28" s="334" t="s">
        <v>13</v>
      </c>
      <c r="V28" s="334"/>
      <c r="W28" s="334"/>
      <c r="X28" s="334"/>
      <c r="Y28" s="335"/>
      <c r="Z28" s="335"/>
      <c r="AA28" s="335"/>
      <c r="AB28" s="336"/>
    </row>
    <row r="29" spans="1:34" ht="12.6" customHeight="1">
      <c r="A29" s="426"/>
      <c r="B29" s="368"/>
      <c r="C29" s="326" t="s">
        <v>18</v>
      </c>
      <c r="D29" s="327"/>
      <c r="E29" s="328"/>
      <c r="F29" s="292"/>
      <c r="G29" s="293"/>
      <c r="H29" s="293"/>
      <c r="I29" s="293"/>
      <c r="J29" s="293"/>
      <c r="K29" s="293"/>
      <c r="L29" s="293"/>
      <c r="M29" s="104" t="s">
        <v>60</v>
      </c>
      <c r="N29" s="292"/>
      <c r="O29" s="293"/>
      <c r="P29" s="293"/>
      <c r="Q29" s="293"/>
      <c r="R29" s="293"/>
      <c r="S29" s="293"/>
      <c r="T29" s="104" t="s">
        <v>60</v>
      </c>
      <c r="U29" s="319" t="str">
        <f>IF(AND(AE29="〇",AF29="〇"),"",F29+N29)</f>
        <v/>
      </c>
      <c r="V29" s="320"/>
      <c r="W29" s="320"/>
      <c r="X29" s="320"/>
      <c r="Y29" s="320"/>
      <c r="Z29" s="320"/>
      <c r="AA29" s="320"/>
      <c r="AB29" s="111" t="s">
        <v>60</v>
      </c>
      <c r="AE29" s="65" t="str">
        <f>IF(F29="","〇","")</f>
        <v>〇</v>
      </c>
      <c r="AF29" s="65" t="str">
        <f>IF(N29="","〇","")</f>
        <v>〇</v>
      </c>
    </row>
    <row r="30" spans="1:34" ht="12.6" customHeight="1">
      <c r="A30" s="426"/>
      <c r="B30" s="368"/>
      <c r="C30" s="326" t="s">
        <v>19</v>
      </c>
      <c r="D30" s="327"/>
      <c r="E30" s="328"/>
      <c r="F30" s="292"/>
      <c r="G30" s="293"/>
      <c r="H30" s="293"/>
      <c r="I30" s="293"/>
      <c r="J30" s="293"/>
      <c r="K30" s="293"/>
      <c r="L30" s="293"/>
      <c r="M30" s="104" t="s">
        <v>60</v>
      </c>
      <c r="N30" s="292"/>
      <c r="O30" s="293"/>
      <c r="P30" s="293"/>
      <c r="Q30" s="293"/>
      <c r="R30" s="293"/>
      <c r="S30" s="293"/>
      <c r="T30" s="104" t="s">
        <v>60</v>
      </c>
      <c r="U30" s="319" t="str">
        <f t="shared" ref="U30:U31" si="0">IF(AND(AE30="〇",AF30="〇"),"",F30+N30)</f>
        <v/>
      </c>
      <c r="V30" s="320"/>
      <c r="W30" s="320"/>
      <c r="X30" s="320"/>
      <c r="Y30" s="320"/>
      <c r="Z30" s="320"/>
      <c r="AA30" s="320"/>
      <c r="AB30" s="111" t="s">
        <v>60</v>
      </c>
      <c r="AE30" s="65" t="str">
        <f>IF(F30="","〇","")</f>
        <v>〇</v>
      </c>
      <c r="AF30" s="65" t="str">
        <f t="shared" ref="AF30" si="1">IF(N30="","〇","")</f>
        <v>〇</v>
      </c>
    </row>
    <row r="31" spans="1:34" ht="12.6" customHeight="1">
      <c r="A31" s="426"/>
      <c r="B31" s="368"/>
      <c r="C31" s="484" t="s">
        <v>20</v>
      </c>
      <c r="D31" s="485"/>
      <c r="E31" s="486"/>
      <c r="F31" s="292"/>
      <c r="G31" s="293"/>
      <c r="H31" s="293"/>
      <c r="I31" s="293"/>
      <c r="J31" s="293"/>
      <c r="K31" s="293"/>
      <c r="L31" s="293"/>
      <c r="M31" s="104" t="s">
        <v>60</v>
      </c>
      <c r="N31" s="292"/>
      <c r="O31" s="293"/>
      <c r="P31" s="293"/>
      <c r="Q31" s="293"/>
      <c r="R31" s="293"/>
      <c r="S31" s="293"/>
      <c r="T31" s="104" t="s">
        <v>60</v>
      </c>
      <c r="U31" s="319" t="str">
        <f t="shared" si="0"/>
        <v/>
      </c>
      <c r="V31" s="320"/>
      <c r="W31" s="320"/>
      <c r="X31" s="320"/>
      <c r="Y31" s="320"/>
      <c r="Z31" s="320"/>
      <c r="AA31" s="320"/>
      <c r="AB31" s="111" t="s">
        <v>60</v>
      </c>
      <c r="AE31" s="65" t="str">
        <f>IF(F31="","〇","")</f>
        <v>〇</v>
      </c>
      <c r="AF31" s="65" t="str">
        <f>IF(N31="","〇","")</f>
        <v>〇</v>
      </c>
    </row>
    <row r="32" spans="1:34" ht="15" customHeight="1">
      <c r="A32" s="426"/>
      <c r="B32" s="369"/>
      <c r="C32" s="329" t="s">
        <v>40</v>
      </c>
      <c r="D32" s="330"/>
      <c r="E32" s="331"/>
      <c r="F32" s="112" t="s">
        <v>62</v>
      </c>
      <c r="G32" s="318" t="str">
        <f>IF(AND(AE29="〇",AE30="〇",AE31="〇"),"",SUM(F29:L31))</f>
        <v/>
      </c>
      <c r="H32" s="318"/>
      <c r="I32" s="318"/>
      <c r="J32" s="318"/>
      <c r="K32" s="318"/>
      <c r="L32" s="318"/>
      <c r="M32" s="108" t="s">
        <v>60</v>
      </c>
      <c r="N32" s="113" t="s">
        <v>63</v>
      </c>
      <c r="O32" s="318" t="str">
        <f>IF(AND(AF29="〇",AF30="〇",AF31="〇"),"",SUM(N29:S31))</f>
        <v/>
      </c>
      <c r="P32" s="318"/>
      <c r="Q32" s="318"/>
      <c r="R32" s="318"/>
      <c r="S32" s="318"/>
      <c r="T32" s="108" t="s">
        <v>60</v>
      </c>
      <c r="U32" s="317" t="str">
        <f>IF(AND(AE32="〇",AF32="〇"),"",SUM(U29:AA31))</f>
        <v/>
      </c>
      <c r="V32" s="318"/>
      <c r="W32" s="318"/>
      <c r="X32" s="318"/>
      <c r="Y32" s="318"/>
      <c r="Z32" s="318"/>
      <c r="AA32" s="318"/>
      <c r="AB32" s="114" t="s">
        <v>60</v>
      </c>
      <c r="AE32" s="65" t="str">
        <f>IF(G32="","〇","")</f>
        <v>〇</v>
      </c>
      <c r="AF32" s="65" t="str">
        <f>IF(O32="","〇","")</f>
        <v>〇</v>
      </c>
    </row>
    <row r="33" spans="1:35" ht="10.15" customHeight="1">
      <c r="A33" s="426"/>
      <c r="B33" s="400" t="s">
        <v>41</v>
      </c>
      <c r="C33" s="401"/>
      <c r="D33" s="401"/>
      <c r="E33" s="402"/>
      <c r="F33" s="439" t="s">
        <v>265</v>
      </c>
      <c r="G33" s="440"/>
      <c r="H33" s="440"/>
      <c r="I33" s="440"/>
      <c r="J33" s="440"/>
      <c r="K33" s="440"/>
      <c r="L33" s="440"/>
      <c r="M33" s="323" t="s">
        <v>60</v>
      </c>
      <c r="N33" s="439" t="s">
        <v>63</v>
      </c>
      <c r="O33" s="440"/>
      <c r="P33" s="440"/>
      <c r="Q33" s="440"/>
      <c r="R33" s="440"/>
      <c r="S33" s="440"/>
      <c r="T33" s="480" t="s">
        <v>60</v>
      </c>
      <c r="U33" s="406" t="s">
        <v>266</v>
      </c>
      <c r="V33" s="406"/>
      <c r="W33" s="406"/>
      <c r="X33" s="406"/>
      <c r="Y33" s="406"/>
      <c r="Z33" s="406"/>
      <c r="AA33" s="406"/>
      <c r="AB33" s="481" t="s">
        <v>60</v>
      </c>
    </row>
    <row r="34" spans="1:35" ht="11.45" customHeight="1">
      <c r="A34" s="426"/>
      <c r="B34" s="403"/>
      <c r="C34" s="404"/>
      <c r="D34" s="404"/>
      <c r="E34" s="405"/>
      <c r="F34" s="115"/>
      <c r="G34" s="399" t="str">
        <f>IF(AND(AE27="〇",AE32="〇"),"",SUM(G32,G27))</f>
        <v/>
      </c>
      <c r="H34" s="399"/>
      <c r="I34" s="399"/>
      <c r="J34" s="399"/>
      <c r="K34" s="399"/>
      <c r="L34" s="399"/>
      <c r="M34" s="324"/>
      <c r="N34" s="115"/>
      <c r="O34" s="399" t="str">
        <f>O32</f>
        <v/>
      </c>
      <c r="P34" s="399"/>
      <c r="Q34" s="399"/>
      <c r="R34" s="399"/>
      <c r="S34" s="399"/>
      <c r="T34" s="324"/>
      <c r="U34" s="398" t="str">
        <f>IF(AND(AE34="〇",AF34="〇"),"",SUM(F34:T34))</f>
        <v/>
      </c>
      <c r="V34" s="399"/>
      <c r="W34" s="399"/>
      <c r="X34" s="399"/>
      <c r="Y34" s="399"/>
      <c r="Z34" s="399"/>
      <c r="AA34" s="399"/>
      <c r="AB34" s="482"/>
      <c r="AE34" s="65" t="str">
        <f>IF(G34="","〇","")</f>
        <v>〇</v>
      </c>
      <c r="AF34" s="65" t="str">
        <f>IF(O34="","〇","")</f>
        <v>〇</v>
      </c>
      <c r="AG34" s="65" t="str">
        <f>IF(U34="","〇","")</f>
        <v>〇</v>
      </c>
    </row>
    <row r="35" spans="1:35" ht="15.6" customHeight="1">
      <c r="A35" s="426"/>
      <c r="B35" s="497" t="s">
        <v>42</v>
      </c>
      <c r="C35" s="498"/>
      <c r="D35" s="498"/>
      <c r="E35" s="499"/>
      <c r="F35" s="441" t="s">
        <v>65</v>
      </c>
      <c r="G35" s="442"/>
      <c r="H35" s="442"/>
      <c r="I35" s="442"/>
      <c r="J35" s="442"/>
      <c r="K35" s="442"/>
      <c r="L35" s="442"/>
      <c r="M35" s="442"/>
      <c r="N35" s="442"/>
      <c r="O35" s="443"/>
      <c r="P35" s="441" t="s">
        <v>21</v>
      </c>
      <c r="Q35" s="442"/>
      <c r="R35" s="442"/>
      <c r="S35" s="443"/>
      <c r="T35" s="456" t="s">
        <v>28</v>
      </c>
      <c r="U35" s="457"/>
      <c r="V35" s="116" t="s">
        <v>68</v>
      </c>
      <c r="W35" s="442" t="s">
        <v>69</v>
      </c>
      <c r="X35" s="442"/>
      <c r="Y35" s="442"/>
      <c r="Z35" s="442"/>
      <c r="AA35" s="442"/>
      <c r="AB35" s="483"/>
    </row>
    <row r="36" spans="1:35" ht="13.15" customHeight="1">
      <c r="A36" s="427"/>
      <c r="B36" s="500"/>
      <c r="C36" s="501"/>
      <c r="D36" s="501"/>
      <c r="E36" s="502"/>
      <c r="F36" s="444"/>
      <c r="G36" s="445"/>
      <c r="H36" s="445"/>
      <c r="I36" s="445"/>
      <c r="J36" s="445"/>
      <c r="K36" s="445"/>
      <c r="L36" s="445"/>
      <c r="M36" s="445"/>
      <c r="N36" s="445"/>
      <c r="O36" s="446"/>
      <c r="P36" s="396"/>
      <c r="Q36" s="396"/>
      <c r="R36" s="397"/>
      <c r="S36" s="117" t="s">
        <v>60</v>
      </c>
      <c r="T36" s="458"/>
      <c r="U36" s="459"/>
      <c r="V36" s="118" t="s">
        <v>68</v>
      </c>
      <c r="W36" s="466" t="s">
        <v>70</v>
      </c>
      <c r="X36" s="466"/>
      <c r="Y36" s="466"/>
      <c r="Z36" s="466"/>
      <c r="AA36" s="466"/>
      <c r="AB36" s="467"/>
    </row>
    <row r="37" spans="1:35" ht="5.2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row>
    <row r="38" spans="1:35" ht="18" customHeight="1">
      <c r="A38" s="378" t="s">
        <v>43</v>
      </c>
      <c r="B38" s="379"/>
      <c r="C38" s="380"/>
      <c r="D38" s="381"/>
      <c r="E38" s="382"/>
      <c r="F38" s="408" t="s">
        <v>66</v>
      </c>
      <c r="G38" s="391"/>
      <c r="H38" s="392"/>
      <c r="I38" s="388" t="s">
        <v>305</v>
      </c>
      <c r="J38" s="389"/>
      <c r="K38" s="390"/>
      <c r="L38" s="335" t="s">
        <v>22</v>
      </c>
      <c r="M38" s="391"/>
      <c r="N38" s="391"/>
      <c r="O38" s="392"/>
      <c r="P38" s="420" t="s">
        <v>267</v>
      </c>
      <c r="Q38" s="421"/>
      <c r="R38" s="421"/>
      <c r="S38" s="421"/>
      <c r="T38" s="422"/>
      <c r="U38" s="523" t="s">
        <v>276</v>
      </c>
      <c r="V38" s="523"/>
      <c r="W38" s="523"/>
      <c r="X38" s="523"/>
      <c r="Y38" s="420"/>
      <c r="Z38" s="420"/>
      <c r="AA38" s="420"/>
      <c r="AB38" s="524"/>
      <c r="AI38" s="119" t="str">
        <f>IF(U34="","0",U34)</f>
        <v>0</v>
      </c>
    </row>
    <row r="39" spans="1:35" ht="15.75" customHeight="1">
      <c r="A39" s="383"/>
      <c r="B39" s="384"/>
      <c r="C39" s="385"/>
      <c r="D39" s="386"/>
      <c r="E39" s="387"/>
      <c r="F39" s="495" t="s">
        <v>67</v>
      </c>
      <c r="G39" s="496"/>
      <c r="H39" s="496"/>
      <c r="I39" s="345"/>
      <c r="J39" s="346"/>
      <c r="K39" s="120" t="s">
        <v>268</v>
      </c>
      <c r="L39" s="345"/>
      <c r="M39" s="346"/>
      <c r="N39" s="346"/>
      <c r="O39" s="121" t="s">
        <v>60</v>
      </c>
      <c r="P39" s="345"/>
      <c r="Q39" s="346"/>
      <c r="R39" s="346"/>
      <c r="S39" s="346"/>
      <c r="T39" s="121" t="s">
        <v>60</v>
      </c>
      <c r="U39" s="394" t="str">
        <f>IF(AND(AG34="〇",AE39="〇"),"",AI41)</f>
        <v/>
      </c>
      <c r="V39" s="395"/>
      <c r="W39" s="395"/>
      <c r="X39" s="395"/>
      <c r="Y39" s="395"/>
      <c r="Z39" s="395"/>
      <c r="AA39" s="395"/>
      <c r="AB39" s="122" t="s">
        <v>60</v>
      </c>
      <c r="AE39" s="65" t="str">
        <f>IF(P39="","〇","")</f>
        <v>〇</v>
      </c>
      <c r="AI39" s="119" t="str">
        <f>IF(P39="","0",P39)</f>
        <v>0</v>
      </c>
    </row>
    <row r="40" spans="1:35" ht="5.4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row>
    <row r="41" spans="1:35" ht="13.5" customHeight="1">
      <c r="A41" s="419" t="s">
        <v>23</v>
      </c>
      <c r="B41" s="419"/>
      <c r="C41" s="419"/>
      <c r="D41" s="419"/>
      <c r="E41" s="419"/>
      <c r="F41" s="423" t="s">
        <v>274</v>
      </c>
      <c r="G41" s="421"/>
      <c r="H41" s="421"/>
      <c r="I41" s="422"/>
      <c r="J41" s="420" t="s">
        <v>277</v>
      </c>
      <c r="K41" s="421"/>
      <c r="L41" s="421"/>
      <c r="M41" s="421"/>
      <c r="N41" s="421"/>
      <c r="O41" s="422"/>
      <c r="P41" s="492" t="s">
        <v>302</v>
      </c>
      <c r="Q41" s="493"/>
      <c r="R41" s="493"/>
      <c r="S41" s="493"/>
      <c r="T41" s="494"/>
      <c r="U41" s="335" t="s">
        <v>304</v>
      </c>
      <c r="V41" s="391"/>
      <c r="W41" s="391"/>
      <c r="X41" s="391"/>
      <c r="Y41" s="391"/>
      <c r="Z41" s="391"/>
      <c r="AA41" s="391"/>
      <c r="AB41" s="461"/>
      <c r="AI41" s="119">
        <f>ROUNDDOWN(AI38+AI39,2)</f>
        <v>0</v>
      </c>
    </row>
    <row r="42" spans="1:35" ht="13.15" customHeight="1">
      <c r="A42" s="419"/>
      <c r="B42" s="419"/>
      <c r="C42" s="419"/>
      <c r="D42" s="419"/>
      <c r="E42" s="419"/>
      <c r="F42" s="415"/>
      <c r="G42" s="416"/>
      <c r="H42" s="416"/>
      <c r="I42" s="321" t="s">
        <v>61</v>
      </c>
      <c r="J42" s="123" t="s">
        <v>68</v>
      </c>
      <c r="K42" s="413" t="s">
        <v>72</v>
      </c>
      <c r="L42" s="413"/>
      <c r="M42" s="424"/>
      <c r="N42" s="424"/>
      <c r="O42" s="124" t="s">
        <v>61</v>
      </c>
      <c r="P42" s="531" t="s">
        <v>301</v>
      </c>
      <c r="Q42" s="532"/>
      <c r="R42" s="532"/>
      <c r="S42" s="532"/>
      <c r="T42" s="533"/>
      <c r="U42" s="534" t="s">
        <v>309</v>
      </c>
      <c r="V42" s="535"/>
      <c r="W42" s="535"/>
      <c r="X42" s="535"/>
      <c r="Y42" s="535"/>
      <c r="Z42" s="535"/>
      <c r="AA42" s="535"/>
      <c r="AB42" s="536"/>
      <c r="AE42" s="65" t="str">
        <f>IF(F42="","〇","")</f>
        <v>〇</v>
      </c>
      <c r="AF42" s="65" t="str">
        <f>IF(M42="","〇","")</f>
        <v>〇</v>
      </c>
    </row>
    <row r="43" spans="1:35" ht="13.15" customHeight="1">
      <c r="A43" s="419"/>
      <c r="B43" s="419"/>
      <c r="C43" s="419"/>
      <c r="D43" s="419"/>
      <c r="E43" s="419"/>
      <c r="F43" s="417"/>
      <c r="G43" s="418"/>
      <c r="H43" s="418"/>
      <c r="I43" s="322"/>
      <c r="J43" s="118" t="s">
        <v>68</v>
      </c>
      <c r="K43" s="414" t="s">
        <v>73</v>
      </c>
      <c r="L43" s="414"/>
      <c r="M43" s="348"/>
      <c r="N43" s="348"/>
      <c r="O43" s="125" t="s">
        <v>61</v>
      </c>
      <c r="P43" s="529" t="str">
        <f>IF(AND(AE42="〇",AF42="〇",AF43="〇"),"",ROUNDDOWN(F42+M42+M43,2))</f>
        <v/>
      </c>
      <c r="Q43" s="530"/>
      <c r="R43" s="530"/>
      <c r="S43" s="530"/>
      <c r="T43" s="126" t="s">
        <v>61</v>
      </c>
      <c r="U43" s="312" t="str">
        <f>IFERROR(ROUNDDOWN(P43/X19*100,2),"")</f>
        <v/>
      </c>
      <c r="V43" s="313"/>
      <c r="W43" s="313"/>
      <c r="X43" s="313"/>
      <c r="Y43" s="313"/>
      <c r="Z43" s="313"/>
      <c r="AA43" s="313"/>
      <c r="AB43" s="127" t="s">
        <v>64</v>
      </c>
      <c r="AF43" s="65" t="str">
        <f>IF(M43="","〇","")</f>
        <v>〇</v>
      </c>
    </row>
    <row r="44" spans="1:35" ht="4.9000000000000004" customHeight="1">
      <c r="A44" s="2"/>
      <c r="B44" s="2"/>
      <c r="C44" s="2"/>
      <c r="D44" s="2"/>
      <c r="E44" s="2"/>
      <c r="F44" s="2"/>
      <c r="G44" s="2"/>
      <c r="H44" s="2"/>
      <c r="I44" s="2"/>
      <c r="J44" s="2"/>
      <c r="K44" s="2"/>
      <c r="L44" s="2"/>
      <c r="M44" s="2"/>
      <c r="N44" s="2"/>
      <c r="O44" s="2"/>
      <c r="P44" s="220"/>
      <c r="Q44" s="2"/>
      <c r="R44" s="2"/>
      <c r="S44" s="2"/>
      <c r="T44" s="2"/>
      <c r="U44" s="2"/>
      <c r="V44" s="2"/>
      <c r="W44" s="2"/>
      <c r="X44" s="2"/>
      <c r="Y44" s="2"/>
      <c r="Z44" s="2"/>
      <c r="AA44" s="2"/>
      <c r="AB44" s="2"/>
    </row>
    <row r="45" spans="1:35" ht="13.5" customHeight="1">
      <c r="A45" s="349" t="s">
        <v>24</v>
      </c>
      <c r="B45" s="407"/>
      <c r="C45" s="407"/>
      <c r="D45" s="407"/>
      <c r="E45" s="407"/>
      <c r="F45" s="408" t="s">
        <v>25</v>
      </c>
      <c r="G45" s="391"/>
      <c r="H45" s="391"/>
      <c r="I45" s="391"/>
      <c r="J45" s="391"/>
      <c r="K45" s="391"/>
      <c r="L45" s="391"/>
      <c r="M45" s="391"/>
      <c r="N45" s="391"/>
      <c r="O45" s="392"/>
      <c r="P45" s="335" t="s">
        <v>26</v>
      </c>
      <c r="Q45" s="391"/>
      <c r="R45" s="391"/>
      <c r="S45" s="391"/>
      <c r="T45" s="392"/>
      <c r="U45" s="334" t="s">
        <v>27</v>
      </c>
      <c r="V45" s="334"/>
      <c r="W45" s="334"/>
      <c r="X45" s="334"/>
      <c r="Y45" s="335"/>
      <c r="Z45" s="335"/>
      <c r="AA45" s="335"/>
      <c r="AB45" s="336"/>
    </row>
    <row r="46" spans="1:35" ht="13.5" customHeight="1">
      <c r="A46" s="351"/>
      <c r="B46" s="330"/>
      <c r="C46" s="330"/>
      <c r="D46" s="330"/>
      <c r="E46" s="330"/>
      <c r="F46" s="409" t="s">
        <v>279</v>
      </c>
      <c r="G46" s="410"/>
      <c r="H46" s="410"/>
      <c r="I46" s="410"/>
      <c r="J46" s="410"/>
      <c r="K46" s="410"/>
      <c r="L46" s="410"/>
      <c r="M46" s="410"/>
      <c r="N46" s="410"/>
      <c r="O46" s="411"/>
      <c r="P46" s="412" t="s">
        <v>280</v>
      </c>
      <c r="Q46" s="410"/>
      <c r="R46" s="410"/>
      <c r="S46" s="410"/>
      <c r="T46" s="411"/>
      <c r="U46" s="593"/>
      <c r="V46" s="593"/>
      <c r="W46" s="593"/>
      <c r="X46" s="593"/>
      <c r="Y46" s="412"/>
      <c r="Z46" s="412"/>
      <c r="AA46" s="412"/>
      <c r="AB46" s="594"/>
    </row>
    <row r="47" spans="1:35" ht="4.1500000000000004" customHeight="1">
      <c r="A47" s="2"/>
      <c r="B47" s="2"/>
      <c r="C47" s="2"/>
      <c r="D47" s="2"/>
      <c r="E47" s="2"/>
      <c r="F47" s="2"/>
      <c r="G47" s="2"/>
      <c r="H47" s="2"/>
      <c r="I47" s="2"/>
      <c r="J47" s="213"/>
      <c r="K47" s="213"/>
      <c r="L47" s="2"/>
      <c r="M47" s="2"/>
      <c r="N47" s="2"/>
      <c r="O47" s="2"/>
      <c r="P47" s="2"/>
      <c r="Q47" s="2"/>
      <c r="R47" s="2"/>
      <c r="S47" s="2"/>
      <c r="T47" s="2"/>
      <c r="U47" s="2"/>
      <c r="V47" s="2"/>
      <c r="W47" s="2"/>
      <c r="X47" s="2"/>
      <c r="Y47" s="2"/>
      <c r="Z47" s="2"/>
      <c r="AA47" s="2"/>
      <c r="AB47" s="2"/>
    </row>
    <row r="48" spans="1:35" ht="15.75" customHeight="1">
      <c r="A48" s="595" t="s">
        <v>47</v>
      </c>
      <c r="B48" s="595"/>
      <c r="C48" s="595"/>
      <c r="D48" s="595"/>
      <c r="E48" s="595"/>
      <c r="F48" s="595"/>
      <c r="G48" s="595"/>
      <c r="H48" s="596" t="s">
        <v>330</v>
      </c>
      <c r="I48" s="596"/>
      <c r="J48" s="282"/>
      <c r="K48" s="282"/>
      <c r="L48" s="129" t="s">
        <v>183</v>
      </c>
      <c r="M48" s="282"/>
      <c r="N48" s="282"/>
      <c r="O48" s="129" t="s">
        <v>184</v>
      </c>
      <c r="P48" s="597"/>
      <c r="Q48" s="597"/>
      <c r="R48" s="130" t="s">
        <v>185</v>
      </c>
      <c r="S48" s="131"/>
      <c r="T48" s="132" t="s">
        <v>48</v>
      </c>
      <c r="U48" s="598"/>
      <c r="V48" s="598"/>
      <c r="W48" s="133" t="s">
        <v>74</v>
      </c>
      <c r="X48" s="599"/>
      <c r="Y48" s="599"/>
      <c r="Z48" s="599"/>
      <c r="AA48" s="133" t="s">
        <v>49</v>
      </c>
      <c r="AB48" s="2"/>
      <c r="AC48" s="2"/>
      <c r="AD48" s="2"/>
      <c r="AE48" s="2"/>
    </row>
    <row r="49" spans="1:28" ht="4.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row>
    <row r="50" spans="1:28" ht="18" customHeight="1">
      <c r="A50" s="431" t="s">
        <v>36</v>
      </c>
      <c r="B50" s="432"/>
      <c r="C50" s="432"/>
      <c r="D50" s="432"/>
      <c r="E50" s="432"/>
      <c r="F50" s="433"/>
      <c r="G50" s="453" t="s">
        <v>37</v>
      </c>
      <c r="H50" s="454"/>
      <c r="I50" s="454"/>
      <c r="J50" s="454"/>
      <c r="K50" s="454"/>
      <c r="L50" s="454"/>
      <c r="M50" s="454"/>
      <c r="N50" s="454"/>
      <c r="O50" s="454"/>
      <c r="P50" s="454"/>
      <c r="Q50" s="455"/>
      <c r="R50" s="460" t="s">
        <v>38</v>
      </c>
      <c r="S50" s="460"/>
      <c r="T50" s="460"/>
      <c r="U50" s="460"/>
      <c r="V50" s="460"/>
      <c r="W50" s="460"/>
      <c r="X50" s="460"/>
      <c r="Y50" s="460"/>
      <c r="Z50" s="460"/>
      <c r="AA50" s="460"/>
      <c r="AB50" s="460"/>
    </row>
    <row r="51" spans="1:28" ht="13.9" customHeight="1">
      <c r="A51" s="450"/>
      <c r="B51" s="451"/>
      <c r="C51" s="451"/>
      <c r="D51" s="451"/>
      <c r="E51" s="451"/>
      <c r="F51" s="452"/>
      <c r="G51" s="431"/>
      <c r="H51" s="432"/>
      <c r="I51" s="432"/>
      <c r="J51" s="432"/>
      <c r="K51" s="432"/>
      <c r="L51" s="432"/>
      <c r="M51" s="432"/>
      <c r="N51" s="432"/>
      <c r="O51" s="432"/>
      <c r="P51" s="432"/>
      <c r="Q51" s="433"/>
      <c r="R51" s="460"/>
      <c r="S51" s="460"/>
      <c r="T51" s="460"/>
      <c r="U51" s="460"/>
      <c r="V51" s="460"/>
      <c r="W51" s="460"/>
      <c r="X51" s="460"/>
      <c r="Y51" s="460"/>
      <c r="Z51" s="460"/>
      <c r="AA51" s="460"/>
      <c r="AB51" s="460"/>
    </row>
    <row r="52" spans="1:28" ht="56.25" customHeight="1">
      <c r="A52" s="434"/>
      <c r="B52" s="435"/>
      <c r="C52" s="435"/>
      <c r="D52" s="435"/>
      <c r="E52" s="435"/>
      <c r="F52" s="436"/>
      <c r="G52" s="434"/>
      <c r="H52" s="435"/>
      <c r="I52" s="435"/>
      <c r="J52" s="435"/>
      <c r="K52" s="435"/>
      <c r="L52" s="435"/>
      <c r="M52" s="435"/>
      <c r="N52" s="435"/>
      <c r="O52" s="435"/>
      <c r="P52" s="435"/>
      <c r="Q52" s="436"/>
      <c r="R52" s="460"/>
      <c r="S52" s="460"/>
      <c r="T52" s="460"/>
      <c r="U52" s="460"/>
      <c r="V52" s="460"/>
      <c r="W52" s="460"/>
      <c r="X52" s="460"/>
      <c r="Y52" s="460"/>
      <c r="Z52" s="460"/>
      <c r="AA52" s="460"/>
      <c r="AB52" s="460"/>
    </row>
  </sheetData>
  <sheetProtection algorithmName="SHA-512" hashValue="wIvg0FuyI4uup+HrSVFm7BLYfx11r5Ox9dqb5aBaY9i2x9CVlfwecNdngAVn1Chhzr+FftdhlGposJb6V04sRQ==" saltValue="w/1DPxqi2OtePZiybhzjmg==" spinCount="100000" sheet="1" formatCells="0" selectLockedCells="1"/>
  <mergeCells count="190">
    <mergeCell ref="C23:AB23"/>
    <mergeCell ref="F19:J19"/>
    <mergeCell ref="A24:A36"/>
    <mergeCell ref="F24:K24"/>
    <mergeCell ref="L24:O24"/>
    <mergeCell ref="P27:R27"/>
    <mergeCell ref="P7:Q7"/>
    <mergeCell ref="V1:AB1"/>
    <mergeCell ref="I38:K38"/>
    <mergeCell ref="X26:AA26"/>
    <mergeCell ref="M33:M34"/>
    <mergeCell ref="U39:AA39"/>
    <mergeCell ref="P39:S39"/>
    <mergeCell ref="P36:R36"/>
    <mergeCell ref="S22:V22"/>
    <mergeCell ref="W22:AA22"/>
    <mergeCell ref="X25:AA25"/>
    <mergeCell ref="W36:AB36"/>
    <mergeCell ref="A2:AB2"/>
    <mergeCell ref="S7:AB7"/>
    <mergeCell ref="N31:S31"/>
    <mergeCell ref="A7:C7"/>
    <mergeCell ref="D7:E7"/>
    <mergeCell ref="C31:E31"/>
    <mergeCell ref="F31:L31"/>
    <mergeCell ref="B28:B32"/>
    <mergeCell ref="F30:L30"/>
    <mergeCell ref="T6:AB6"/>
    <mergeCell ref="A50:F52"/>
    <mergeCell ref="G50:Q50"/>
    <mergeCell ref="R50:AB50"/>
    <mergeCell ref="G51:Q52"/>
    <mergeCell ref="R51:AB52"/>
    <mergeCell ref="P45:T45"/>
    <mergeCell ref="U45:AB45"/>
    <mergeCell ref="P46:T46"/>
    <mergeCell ref="U46:AB46"/>
    <mergeCell ref="A45:E46"/>
    <mergeCell ref="F45:O45"/>
    <mergeCell ref="F46:O46"/>
    <mergeCell ref="A48:G48"/>
    <mergeCell ref="H48:I48"/>
    <mergeCell ref="P48:Q48"/>
    <mergeCell ref="M48:N48"/>
    <mergeCell ref="J48:K48"/>
    <mergeCell ref="U48:V48"/>
    <mergeCell ref="X48:Z48"/>
    <mergeCell ref="B24:B27"/>
    <mergeCell ref="C24:E24"/>
    <mergeCell ref="C25:E25"/>
    <mergeCell ref="C27:E27"/>
    <mergeCell ref="O15:P15"/>
    <mergeCell ref="U15:V15"/>
    <mergeCell ref="U16:V16"/>
    <mergeCell ref="C21:F21"/>
    <mergeCell ref="H15:I15"/>
    <mergeCell ref="H16:I16"/>
    <mergeCell ref="Q15:R15"/>
    <mergeCell ref="Q16:R16"/>
    <mergeCell ref="A12:C12"/>
    <mergeCell ref="D12:AB12"/>
    <mergeCell ref="A15:A17"/>
    <mergeCell ref="A14:C14"/>
    <mergeCell ref="T14:AB14"/>
    <mergeCell ref="D9:E9"/>
    <mergeCell ref="A13:C13"/>
    <mergeCell ref="D13:F13"/>
    <mergeCell ref="G13:AB13"/>
    <mergeCell ref="D8:E8"/>
    <mergeCell ref="S8:AB8"/>
    <mergeCell ref="S9:AB9"/>
    <mergeCell ref="AA15:AB15"/>
    <mergeCell ref="D14:P14"/>
    <mergeCell ref="Q14:S14"/>
    <mergeCell ref="B15:C16"/>
    <mergeCell ref="O16:P16"/>
    <mergeCell ref="J15:L15"/>
    <mergeCell ref="W15:X15"/>
    <mergeCell ref="W16:X16"/>
    <mergeCell ref="D15:G15"/>
    <mergeCell ref="D16:G16"/>
    <mergeCell ref="J16:L16"/>
    <mergeCell ref="B17:C17"/>
    <mergeCell ref="S15:T15"/>
    <mergeCell ref="F8:O8"/>
    <mergeCell ref="U29:AA29"/>
    <mergeCell ref="G21:K21"/>
    <mergeCell ref="U31:AA31"/>
    <mergeCell ref="T24:W24"/>
    <mergeCell ref="C28:E28"/>
    <mergeCell ref="F28:M28"/>
    <mergeCell ref="N30:S30"/>
    <mergeCell ref="U30:AA30"/>
    <mergeCell ref="P24:S24"/>
    <mergeCell ref="C29:E29"/>
    <mergeCell ref="F29:L29"/>
    <mergeCell ref="C30:E30"/>
    <mergeCell ref="L25:N25"/>
    <mergeCell ref="G27:J27"/>
    <mergeCell ref="L27:N27"/>
    <mergeCell ref="T27:V27"/>
    <mergeCell ref="F25:J25"/>
    <mergeCell ref="P25:R25"/>
    <mergeCell ref="T25:V25"/>
    <mergeCell ref="C26:E26"/>
    <mergeCell ref="F26:J26"/>
    <mergeCell ref="L26:N26"/>
    <mergeCell ref="P26:R26"/>
    <mergeCell ref="T26:V26"/>
    <mergeCell ref="P42:T42"/>
    <mergeCell ref="U42:AB42"/>
    <mergeCell ref="B35:E36"/>
    <mergeCell ref="F35:O35"/>
    <mergeCell ref="P35:S35"/>
    <mergeCell ref="C22:E22"/>
    <mergeCell ref="G22:J22"/>
    <mergeCell ref="L22:O22"/>
    <mergeCell ref="L18:Q18"/>
    <mergeCell ref="R18:W18"/>
    <mergeCell ref="L21:P21"/>
    <mergeCell ref="R21:R22"/>
    <mergeCell ref="S21:V21"/>
    <mergeCell ref="A18:E18"/>
    <mergeCell ref="A21:B22"/>
    <mergeCell ref="A19:E19"/>
    <mergeCell ref="F18:K18"/>
    <mergeCell ref="AB33:AB34"/>
    <mergeCell ref="G34:L34"/>
    <mergeCell ref="O34:S34"/>
    <mergeCell ref="U34:AA34"/>
    <mergeCell ref="N28:T28"/>
    <mergeCell ref="U28:AB28"/>
    <mergeCell ref="N29:S29"/>
    <mergeCell ref="C32:E32"/>
    <mergeCell ref="G32:L32"/>
    <mergeCell ref="O32:S32"/>
    <mergeCell ref="U32:AA32"/>
    <mergeCell ref="B33:E34"/>
    <mergeCell ref="F33:L33"/>
    <mergeCell ref="T33:T34"/>
    <mergeCell ref="U33:AA33"/>
    <mergeCell ref="N33:S33"/>
    <mergeCell ref="X27:AA27"/>
    <mergeCell ref="X24:AB24"/>
    <mergeCell ref="R19:V19"/>
    <mergeCell ref="X19:AA19"/>
    <mergeCell ref="C20:AB20"/>
    <mergeCell ref="W21:AB21"/>
    <mergeCell ref="S4:T4"/>
    <mergeCell ref="Z4:AA4"/>
    <mergeCell ref="V4:X4"/>
    <mergeCell ref="S16:T16"/>
    <mergeCell ref="Y15:Z15"/>
    <mergeCell ref="Y16:Z16"/>
    <mergeCell ref="AA16:AB16"/>
    <mergeCell ref="D17:AB17"/>
    <mergeCell ref="L19:P19"/>
    <mergeCell ref="X18:AB18"/>
    <mergeCell ref="G6:O6"/>
    <mergeCell ref="F7:O7"/>
    <mergeCell ref="F9:O9"/>
    <mergeCell ref="F10:O10"/>
    <mergeCell ref="D10:E10"/>
    <mergeCell ref="R10:AB10"/>
    <mergeCell ref="M15:N15"/>
    <mergeCell ref="M16:N16"/>
    <mergeCell ref="T35:U36"/>
    <mergeCell ref="W35:AB35"/>
    <mergeCell ref="F36:O36"/>
    <mergeCell ref="L38:O38"/>
    <mergeCell ref="P38:T38"/>
    <mergeCell ref="U38:AB38"/>
    <mergeCell ref="A41:E43"/>
    <mergeCell ref="F41:I41"/>
    <mergeCell ref="J41:O41"/>
    <mergeCell ref="F42:H43"/>
    <mergeCell ref="I42:I43"/>
    <mergeCell ref="K42:L42"/>
    <mergeCell ref="K43:L43"/>
    <mergeCell ref="A38:E39"/>
    <mergeCell ref="F38:H38"/>
    <mergeCell ref="M43:N43"/>
    <mergeCell ref="L39:N39"/>
    <mergeCell ref="M42:N42"/>
    <mergeCell ref="F39:H39"/>
    <mergeCell ref="I39:J39"/>
    <mergeCell ref="P41:T41"/>
    <mergeCell ref="U41:AB41"/>
    <mergeCell ref="P43:S43"/>
    <mergeCell ref="U43:AA43"/>
  </mergeCells>
  <phoneticPr fontId="2"/>
  <dataValidations count="6">
    <dataValidation type="list" allowBlank="1" showInputMessage="1" showErrorMessage="1" sqref="V35:V36 J42:J43" xr:uid="{00000000-0002-0000-0400-000000000000}">
      <formula1>"□,■"</formula1>
    </dataValidation>
    <dataValidation type="list" allowBlank="1" showInputMessage="1" showErrorMessage="1" sqref="P46:T46" xr:uid="{00000000-0002-0000-0400-000001000000}">
      <formula1>"□有□無,■有,■無"</formula1>
    </dataValidation>
    <dataValidation type="list" allowBlank="1" showInputMessage="1" showErrorMessage="1" sqref="F46" xr:uid="{00000000-0002-0000-0400-000002000000}">
      <formula1>"□全部有□一部有□無,■全部有,■一部有,■無"</formula1>
    </dataValidation>
    <dataValidation type="list" allowBlank="1" showInputMessage="1" showErrorMessage="1" sqref="J15:L16" xr:uid="{00000000-0002-0000-0400-000003000000}">
      <formula1>"□自動□手動,■自動,■手動"</formula1>
    </dataValidation>
    <dataValidation type="list" allowBlank="1" showInputMessage="1" showErrorMessage="1" sqref="F39:H39" xr:uid="{00000000-0002-0000-0400-000004000000}">
      <formula1>"有,無"</formula1>
    </dataValidation>
    <dataValidation type="list" allowBlank="1" showInputMessage="1" showErrorMessage="1" sqref="H48:I48" xr:uid="{00000000-0002-0000-0400-000005000000}">
      <formula1>"平成,令和"</formula1>
    </dataValidation>
  </dataValidations>
  <printOptions horizontalCentered="1"/>
  <pageMargins left="0.47244094488188981" right="0.19685039370078741" top="0.39370078740157483" bottom="0.19685039370078741" header="0" footer="0"/>
  <pageSetup paperSize="9" orientation="portrait" blackAndWhite="1" r:id="rId1"/>
  <ignoredErrors>
    <ignoredError sqref="D22:F22 H22:K22 M22:P22" unlocked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AB35"/>
  <sheetViews>
    <sheetView view="pageBreakPreview" zoomScale="110" zoomScaleNormal="100" zoomScaleSheetLayoutView="110" workbookViewId="0">
      <selection activeCell="J9" sqref="J9:S9"/>
    </sheetView>
  </sheetViews>
  <sheetFormatPr defaultRowHeight="13.5"/>
  <cols>
    <col min="1" max="1" width="1.875" style="65" customWidth="1"/>
    <col min="2" max="5" width="2" style="65" customWidth="1"/>
    <col min="6" max="7" width="4.25" style="65" customWidth="1"/>
    <col min="8" max="8" width="7.75" style="65" customWidth="1"/>
    <col min="9" max="9" width="5.75" style="65" customWidth="1"/>
    <col min="10" max="10" width="4.375" style="65" customWidth="1"/>
    <col min="11" max="12" width="4.5" style="65" customWidth="1"/>
    <col min="13" max="19" width="4.875" style="65" customWidth="1"/>
    <col min="20" max="20" width="3.75" style="65" customWidth="1"/>
    <col min="21" max="21" width="9" style="65"/>
    <col min="22" max="26" width="5" style="65" customWidth="1"/>
    <col min="27" max="16384" width="9" style="65"/>
  </cols>
  <sheetData>
    <row r="1" spans="1:25" ht="17.25" customHeight="1">
      <c r="O1" s="66"/>
      <c r="P1" s="66"/>
      <c r="Q1" s="66"/>
      <c r="R1" s="66"/>
    </row>
    <row r="2" spans="1:25" ht="16.5">
      <c r="A2" s="607" t="s">
        <v>261</v>
      </c>
      <c r="B2" s="607"/>
      <c r="C2" s="607"/>
      <c r="D2" s="607"/>
      <c r="E2" s="607"/>
      <c r="F2" s="607"/>
      <c r="G2" s="607"/>
      <c r="H2" s="607"/>
      <c r="I2" s="607"/>
      <c r="J2" s="607"/>
      <c r="K2" s="607"/>
      <c r="L2" s="607"/>
      <c r="M2" s="607"/>
      <c r="N2" s="607"/>
      <c r="O2" s="607"/>
      <c r="P2" s="607"/>
      <c r="Q2" s="607"/>
      <c r="R2" s="607"/>
      <c r="S2" s="607"/>
    </row>
    <row r="3" spans="1:25">
      <c r="A3" s="67"/>
      <c r="B3" s="67"/>
      <c r="C3" s="67"/>
      <c r="D3" s="67"/>
      <c r="E3" s="67"/>
      <c r="F3" s="67"/>
      <c r="G3" s="67"/>
      <c r="H3" s="67"/>
      <c r="I3" s="67"/>
      <c r="J3" s="67"/>
      <c r="K3" s="215"/>
      <c r="L3" s="215"/>
      <c r="M3" s="135"/>
      <c r="N3" s="216"/>
      <c r="O3" s="214"/>
      <c r="P3" s="216"/>
      <c r="Q3" s="214"/>
      <c r="R3" s="216"/>
      <c r="S3" s="214"/>
      <c r="U3" s="69"/>
    </row>
    <row r="4" spans="1:25">
      <c r="A4" s="67"/>
      <c r="B4" s="67"/>
      <c r="C4" s="67"/>
      <c r="D4" s="67"/>
      <c r="E4" s="67"/>
      <c r="F4" s="67"/>
      <c r="G4" s="67"/>
      <c r="H4" s="67"/>
      <c r="I4" s="67"/>
      <c r="J4" s="67"/>
      <c r="K4" s="211"/>
      <c r="L4" s="211"/>
      <c r="M4" s="65" t="s">
        <v>334</v>
      </c>
      <c r="N4" s="212" t="str">
        <f>IF(緑化完了書!S4="","",緑化完了書!S4)</f>
        <v/>
      </c>
      <c r="O4" s="68" t="s">
        <v>183</v>
      </c>
      <c r="P4" s="212" t="str">
        <f>IF(緑化完了書!V4="","",緑化完了書!V4)</f>
        <v/>
      </c>
      <c r="Q4" s="68" t="s">
        <v>184</v>
      </c>
      <c r="R4" s="212" t="str">
        <f>IF(緑化完了書!Z4="","",緑化完了書!Z4)</f>
        <v/>
      </c>
      <c r="S4" s="68" t="s">
        <v>185</v>
      </c>
      <c r="U4" s="69"/>
    </row>
    <row r="5" spans="1:25">
      <c r="A5" s="67"/>
      <c r="B5" s="67" t="s">
        <v>293</v>
      </c>
      <c r="C5" s="67"/>
      <c r="D5" s="67"/>
      <c r="E5" s="67"/>
      <c r="F5" s="67"/>
      <c r="G5" s="67"/>
      <c r="H5" s="67"/>
      <c r="I5" s="67"/>
      <c r="J5" s="67"/>
      <c r="K5" s="67"/>
      <c r="L5" s="67"/>
      <c r="M5" s="67"/>
      <c r="N5" s="68"/>
      <c r="O5" s="67"/>
      <c r="P5" s="67"/>
      <c r="Q5" s="67"/>
      <c r="R5" s="67"/>
      <c r="S5" s="67"/>
    </row>
    <row r="6" spans="1:25">
      <c r="A6" s="67"/>
      <c r="B6" s="67"/>
      <c r="C6" s="67"/>
      <c r="D6" s="67"/>
      <c r="E6" s="67"/>
      <c r="F6" s="67"/>
      <c r="G6" s="67"/>
      <c r="H6" s="67"/>
      <c r="I6" s="67"/>
      <c r="J6" s="67"/>
      <c r="K6" s="211"/>
      <c r="L6" s="211"/>
      <c r="M6" s="135"/>
      <c r="N6" s="216"/>
      <c r="O6" s="214"/>
      <c r="P6" s="216"/>
      <c r="Q6" s="214"/>
      <c r="R6" s="216"/>
      <c r="S6" s="214"/>
      <c r="U6" s="69"/>
    </row>
    <row r="7" spans="1:25">
      <c r="A7" s="67"/>
      <c r="B7" s="67" t="s">
        <v>33</v>
      </c>
      <c r="C7" s="67"/>
      <c r="D7" s="67"/>
      <c r="E7" s="67"/>
      <c r="F7" s="67"/>
      <c r="G7" s="67"/>
      <c r="H7" s="67"/>
      <c r="I7" s="67"/>
      <c r="J7" s="67"/>
      <c r="K7" s="67"/>
      <c r="L7" s="67"/>
      <c r="M7" s="67"/>
      <c r="N7" s="67"/>
      <c r="O7" s="67"/>
      <c r="P7" s="67"/>
      <c r="Q7" s="67"/>
      <c r="R7" s="67"/>
      <c r="S7" s="67"/>
      <c r="U7" s="70"/>
      <c r="W7" s="67"/>
      <c r="Y7" s="217"/>
    </row>
    <row r="8" spans="1:25" ht="18.75" customHeight="1">
      <c r="A8" s="72"/>
      <c r="B8" s="72"/>
      <c r="C8" s="72"/>
      <c r="D8" s="72"/>
      <c r="E8" s="73"/>
      <c r="F8" s="67"/>
      <c r="G8" s="609"/>
      <c r="H8" s="609"/>
      <c r="I8" s="74"/>
      <c r="J8" s="75" t="s">
        <v>186</v>
      </c>
      <c r="K8" s="283"/>
      <c r="L8" s="283"/>
      <c r="M8" s="283"/>
      <c r="N8" s="283"/>
      <c r="O8" s="283"/>
      <c r="P8" s="283"/>
      <c r="Q8" s="283"/>
      <c r="R8" s="283"/>
      <c r="S8" s="283"/>
      <c r="U8" s="76"/>
    </row>
    <row r="9" spans="1:25" ht="36.75" customHeight="1">
      <c r="A9" s="72"/>
      <c r="B9" s="72"/>
      <c r="C9" s="72"/>
      <c r="D9" s="72"/>
      <c r="E9" s="73"/>
      <c r="F9" s="67"/>
      <c r="G9" s="609"/>
      <c r="H9" s="609"/>
      <c r="I9" s="77" t="s">
        <v>59</v>
      </c>
      <c r="J9" s="283"/>
      <c r="K9" s="283"/>
      <c r="L9" s="283"/>
      <c r="M9" s="283"/>
      <c r="N9" s="283"/>
      <c r="O9" s="283"/>
      <c r="P9" s="283"/>
      <c r="Q9" s="283"/>
      <c r="R9" s="283"/>
      <c r="S9" s="283"/>
    </row>
    <row r="10" spans="1:25" ht="18.75" customHeight="1">
      <c r="A10" s="78"/>
      <c r="B10" s="78"/>
      <c r="C10" s="78"/>
      <c r="D10" s="78"/>
      <c r="E10" s="79"/>
      <c r="F10" s="67"/>
      <c r="G10" s="503" t="s">
        <v>307</v>
      </c>
      <c r="H10" s="503"/>
      <c r="I10" s="77" t="s">
        <v>259</v>
      </c>
      <c r="J10" s="283"/>
      <c r="K10" s="283"/>
      <c r="L10" s="283"/>
      <c r="M10" s="283"/>
      <c r="N10" s="283"/>
      <c r="O10" s="283"/>
      <c r="P10" s="283"/>
      <c r="Q10" s="283"/>
      <c r="R10" s="283"/>
      <c r="S10" s="283"/>
    </row>
    <row r="11" spans="1:25" ht="40.5" customHeight="1">
      <c r="A11" s="78"/>
      <c r="B11" s="78"/>
      <c r="C11" s="78"/>
      <c r="D11" s="80"/>
      <c r="E11" s="67"/>
      <c r="F11" s="67"/>
      <c r="G11" s="67"/>
      <c r="H11" s="67"/>
      <c r="I11" s="77" t="s">
        <v>35</v>
      </c>
      <c r="J11" s="283"/>
      <c r="K11" s="611"/>
      <c r="L11" s="611"/>
      <c r="M11" s="611"/>
      <c r="N11" s="611"/>
      <c r="O11" s="611"/>
      <c r="P11" s="611"/>
      <c r="Q11" s="611"/>
      <c r="R11" s="611"/>
      <c r="S11" s="611"/>
    </row>
    <row r="12" spans="1:25" ht="12" customHeight="1">
      <c r="A12" s="78"/>
      <c r="B12" s="78"/>
      <c r="C12" s="78"/>
      <c r="D12" s="78"/>
      <c r="E12" s="81"/>
      <c r="F12" s="67"/>
      <c r="G12" s="67"/>
      <c r="H12" s="608"/>
      <c r="I12" s="608"/>
      <c r="J12" s="608"/>
      <c r="K12" s="608"/>
      <c r="L12" s="608"/>
      <c r="M12" s="608"/>
      <c r="N12" s="608"/>
      <c r="O12" s="608"/>
      <c r="P12" s="608"/>
      <c r="Q12" s="608"/>
      <c r="R12" s="608"/>
    </row>
    <row r="13" spans="1:25" ht="14.25" customHeight="1">
      <c r="A13" s="67"/>
      <c r="B13" s="67"/>
      <c r="C13" s="67"/>
      <c r="D13" s="67"/>
      <c r="E13" s="67"/>
      <c r="F13" s="67"/>
      <c r="G13" s="67"/>
      <c r="H13" s="67"/>
      <c r="I13" s="67"/>
      <c r="J13" s="67"/>
      <c r="K13" s="67"/>
      <c r="L13" s="67"/>
      <c r="M13" s="67"/>
      <c r="N13" s="67"/>
      <c r="O13" s="67"/>
      <c r="P13" s="67"/>
      <c r="Q13" s="67"/>
      <c r="R13" s="67"/>
      <c r="S13" s="67"/>
    </row>
    <row r="14" spans="1:25" ht="18.75" customHeight="1">
      <c r="G14" s="360"/>
      <c r="H14" s="360"/>
      <c r="I14" s="82"/>
      <c r="J14" s="75" t="s">
        <v>186</v>
      </c>
      <c r="K14" s="283"/>
      <c r="L14" s="283"/>
      <c r="M14" s="283"/>
      <c r="N14" s="283"/>
      <c r="O14" s="283"/>
      <c r="P14" s="283"/>
      <c r="Q14" s="283"/>
      <c r="R14" s="283"/>
      <c r="S14" s="283"/>
    </row>
    <row r="15" spans="1:25" ht="39" customHeight="1">
      <c r="G15" s="360"/>
      <c r="H15" s="360"/>
      <c r="I15" s="83" t="s">
        <v>59</v>
      </c>
      <c r="J15" s="283"/>
      <c r="K15" s="283"/>
      <c r="L15" s="283"/>
      <c r="M15" s="283"/>
      <c r="N15" s="283"/>
      <c r="O15" s="283"/>
      <c r="P15" s="283"/>
      <c r="Q15" s="283"/>
      <c r="R15" s="283"/>
      <c r="S15" s="283"/>
    </row>
    <row r="16" spans="1:25" ht="18.75" customHeight="1">
      <c r="G16" s="610" t="s">
        <v>307</v>
      </c>
      <c r="H16" s="610"/>
      <c r="I16" s="83" t="s">
        <v>259</v>
      </c>
      <c r="J16" s="283"/>
      <c r="K16" s="283"/>
      <c r="L16" s="283"/>
      <c r="M16" s="283"/>
      <c r="N16" s="283"/>
      <c r="O16" s="283"/>
      <c r="P16" s="283"/>
      <c r="Q16" s="283"/>
      <c r="R16" s="283"/>
      <c r="S16" s="283"/>
    </row>
    <row r="17" spans="7:19" ht="40.5" customHeight="1">
      <c r="I17" s="83" t="s">
        <v>35</v>
      </c>
      <c r="J17" s="283"/>
      <c r="K17" s="611"/>
      <c r="L17" s="611"/>
      <c r="M17" s="611"/>
      <c r="N17" s="611"/>
      <c r="O17" s="611"/>
      <c r="P17" s="611"/>
      <c r="Q17" s="611"/>
      <c r="R17" s="611"/>
      <c r="S17" s="611"/>
    </row>
    <row r="18" spans="7:19" ht="18.75" customHeight="1">
      <c r="H18" s="344"/>
      <c r="I18" s="344"/>
      <c r="J18" s="344"/>
      <c r="K18" s="344"/>
      <c r="L18" s="344"/>
      <c r="M18" s="344"/>
      <c r="N18" s="344"/>
      <c r="O18" s="344"/>
      <c r="P18" s="344"/>
      <c r="Q18" s="344"/>
      <c r="R18" s="344"/>
    </row>
    <row r="19" spans="7:19" ht="11.25" customHeight="1"/>
    <row r="20" spans="7:19" ht="18.75" customHeight="1">
      <c r="G20" s="360"/>
      <c r="H20" s="360"/>
      <c r="I20" s="82"/>
      <c r="J20" s="75" t="s">
        <v>186</v>
      </c>
      <c r="K20" s="283"/>
      <c r="L20" s="283"/>
      <c r="M20" s="283"/>
      <c r="N20" s="283"/>
      <c r="O20" s="283"/>
      <c r="P20" s="283"/>
      <c r="Q20" s="283"/>
      <c r="R20" s="283"/>
      <c r="S20" s="283"/>
    </row>
    <row r="21" spans="7:19" ht="36" customHeight="1">
      <c r="G21" s="360"/>
      <c r="H21" s="360"/>
      <c r="I21" s="83" t="s">
        <v>59</v>
      </c>
      <c r="J21" s="605"/>
      <c r="K21" s="605"/>
      <c r="L21" s="605"/>
      <c r="M21" s="605"/>
      <c r="N21" s="605"/>
      <c r="O21" s="605"/>
      <c r="P21" s="605"/>
      <c r="Q21" s="605"/>
      <c r="R21" s="605"/>
      <c r="S21" s="605"/>
    </row>
    <row r="22" spans="7:19" ht="18.75" customHeight="1">
      <c r="G22" s="610" t="s">
        <v>307</v>
      </c>
      <c r="H22" s="610"/>
      <c r="I22" s="83" t="s">
        <v>259</v>
      </c>
      <c r="J22" s="605"/>
      <c r="K22" s="605"/>
      <c r="L22" s="605"/>
      <c r="M22" s="605"/>
      <c r="N22" s="605"/>
      <c r="O22" s="605"/>
      <c r="P22" s="605"/>
      <c r="Q22" s="605"/>
      <c r="R22" s="605"/>
      <c r="S22" s="605"/>
    </row>
    <row r="23" spans="7:19" ht="38.25" customHeight="1">
      <c r="I23" s="83" t="s">
        <v>35</v>
      </c>
      <c r="J23" s="605"/>
      <c r="K23" s="606"/>
      <c r="L23" s="606"/>
      <c r="M23" s="606"/>
      <c r="N23" s="606"/>
      <c r="O23" s="606"/>
      <c r="P23" s="606"/>
      <c r="Q23" s="606"/>
      <c r="R23" s="606"/>
      <c r="S23" s="606"/>
    </row>
    <row r="24" spans="7:19" ht="9.75" customHeight="1">
      <c r="H24" s="344"/>
      <c r="I24" s="344"/>
      <c r="J24" s="344"/>
      <c r="K24" s="344"/>
      <c r="L24" s="344"/>
      <c r="M24" s="344"/>
      <c r="N24" s="344"/>
      <c r="O24" s="344"/>
      <c r="P24" s="344"/>
      <c r="Q24" s="344"/>
      <c r="R24" s="344"/>
    </row>
    <row r="25" spans="7:19" ht="15" customHeight="1"/>
    <row r="26" spans="7:19" ht="23.25" customHeight="1">
      <c r="G26" s="360"/>
      <c r="H26" s="360"/>
      <c r="I26" s="82"/>
      <c r="J26" s="75" t="s">
        <v>186</v>
      </c>
      <c r="K26" s="283"/>
      <c r="L26" s="283"/>
      <c r="M26" s="283"/>
      <c r="N26" s="283"/>
      <c r="O26" s="283"/>
      <c r="P26" s="283"/>
      <c r="Q26" s="283"/>
      <c r="R26" s="283"/>
      <c r="S26" s="283"/>
    </row>
    <row r="27" spans="7:19" ht="33" customHeight="1">
      <c r="G27" s="360"/>
      <c r="H27" s="360"/>
      <c r="I27" s="83" t="s">
        <v>314</v>
      </c>
      <c r="J27" s="605"/>
      <c r="K27" s="605"/>
      <c r="L27" s="605"/>
      <c r="M27" s="605"/>
      <c r="N27" s="605"/>
      <c r="O27" s="605"/>
      <c r="P27" s="605"/>
      <c r="Q27" s="605"/>
      <c r="R27" s="605"/>
      <c r="S27" s="605"/>
    </row>
    <row r="28" spans="7:19" ht="18.75" customHeight="1">
      <c r="G28" s="610" t="s">
        <v>307</v>
      </c>
      <c r="H28" s="610"/>
      <c r="I28" s="83" t="s">
        <v>259</v>
      </c>
      <c r="J28" s="605"/>
      <c r="K28" s="605"/>
      <c r="L28" s="605"/>
      <c r="M28" s="605"/>
      <c r="N28" s="605"/>
      <c r="O28" s="605"/>
      <c r="P28" s="605"/>
      <c r="Q28" s="605"/>
      <c r="R28" s="605"/>
      <c r="S28" s="605"/>
    </row>
    <row r="29" spans="7:19" ht="39.75" customHeight="1">
      <c r="I29" s="83" t="s">
        <v>35</v>
      </c>
      <c r="J29" s="605"/>
      <c r="K29" s="606"/>
      <c r="L29" s="606"/>
      <c r="M29" s="606"/>
      <c r="N29" s="606"/>
      <c r="O29" s="606"/>
      <c r="P29" s="606"/>
      <c r="Q29" s="606"/>
      <c r="R29" s="606"/>
      <c r="S29" s="606"/>
    </row>
    <row r="30" spans="7:19" ht="18.75" customHeight="1">
      <c r="H30" s="344"/>
      <c r="I30" s="344"/>
      <c r="J30" s="344"/>
      <c r="K30" s="344"/>
      <c r="L30" s="344"/>
      <c r="M30" s="344"/>
      <c r="N30" s="344"/>
      <c r="O30" s="344"/>
      <c r="P30" s="344"/>
      <c r="Q30" s="344"/>
      <c r="R30" s="344"/>
    </row>
    <row r="31" spans="7:19" ht="9" customHeight="1">
      <c r="H31" s="84"/>
      <c r="I31" s="84"/>
      <c r="J31" s="84"/>
      <c r="K31" s="84"/>
      <c r="L31" s="84"/>
      <c r="M31" s="84"/>
      <c r="N31" s="84"/>
      <c r="O31" s="84"/>
      <c r="P31" s="84"/>
      <c r="Q31" s="84"/>
      <c r="R31" s="84"/>
    </row>
    <row r="32" spans="7:19" ht="9" customHeight="1"/>
    <row r="33" spans="1:28" ht="18.75" customHeight="1">
      <c r="B33" s="504" t="s">
        <v>36</v>
      </c>
      <c r="C33" s="505"/>
      <c r="D33" s="505"/>
      <c r="E33" s="505"/>
      <c r="F33" s="506"/>
      <c r="G33" s="518" t="s">
        <v>37</v>
      </c>
      <c r="H33" s="518"/>
      <c r="I33" s="518"/>
      <c r="J33" s="518"/>
      <c r="K33" s="518"/>
      <c r="L33" s="519"/>
      <c r="M33" s="520" t="s">
        <v>260</v>
      </c>
      <c r="N33" s="520"/>
      <c r="O33" s="520"/>
      <c r="P33" s="520"/>
      <c r="Q33" s="520"/>
      <c r="R33" s="520"/>
      <c r="S33" s="520"/>
      <c r="T33" s="85"/>
      <c r="U33" s="85"/>
      <c r="V33" s="85"/>
      <c r="W33" s="85"/>
      <c r="X33" s="85"/>
      <c r="Y33" s="85"/>
      <c r="Z33" s="85"/>
      <c r="AA33" s="85"/>
      <c r="AB33" s="85"/>
    </row>
    <row r="34" spans="1:28" ht="37.5" customHeight="1">
      <c r="A34" s="85"/>
      <c r="B34" s="507"/>
      <c r="C34" s="508"/>
      <c r="D34" s="508"/>
      <c r="E34" s="508"/>
      <c r="F34" s="509"/>
      <c r="G34" s="513"/>
      <c r="H34" s="513"/>
      <c r="I34" s="513"/>
      <c r="J34" s="513"/>
      <c r="K34" s="513"/>
      <c r="L34" s="514"/>
      <c r="M34" s="517"/>
      <c r="N34" s="517"/>
      <c r="O34" s="517"/>
      <c r="P34" s="517"/>
      <c r="Q34" s="517"/>
      <c r="R34" s="517"/>
      <c r="S34" s="517"/>
      <c r="T34" s="85"/>
      <c r="U34" s="85"/>
      <c r="V34" s="85"/>
      <c r="W34" s="85"/>
      <c r="X34" s="85"/>
      <c r="Y34" s="85"/>
      <c r="Z34" s="85"/>
      <c r="AA34" s="85"/>
      <c r="AB34" s="85"/>
    </row>
    <row r="35" spans="1:28" ht="37.5" customHeight="1">
      <c r="A35" s="85"/>
      <c r="B35" s="510"/>
      <c r="C35" s="511"/>
      <c r="D35" s="511"/>
      <c r="E35" s="511"/>
      <c r="F35" s="512"/>
      <c r="G35" s="515"/>
      <c r="H35" s="515"/>
      <c r="I35" s="515"/>
      <c r="J35" s="515"/>
      <c r="K35" s="515"/>
      <c r="L35" s="516"/>
      <c r="M35" s="517"/>
      <c r="N35" s="517"/>
      <c r="O35" s="517"/>
      <c r="P35" s="517"/>
      <c r="Q35" s="517"/>
      <c r="R35" s="517"/>
      <c r="S35" s="517"/>
      <c r="T35" s="85"/>
      <c r="U35" s="85"/>
      <c r="V35" s="85"/>
      <c r="W35" s="85"/>
      <c r="X35" s="85"/>
      <c r="Y35" s="85"/>
      <c r="Z35" s="85"/>
      <c r="AA35" s="85"/>
      <c r="AB35" s="85"/>
    </row>
  </sheetData>
  <sheetProtection algorithmName="SHA-512" hashValue="MHkruhr6gnxqJAuXJtO2UJr4TBD/hy6GZCmIdyWDGN6t1sitb/tE8DiTgf95CEjPTGCUVbXoeCdxaJQxUEtRJg==" saltValue="FKFfKmyi3QyRoLBSyKHvkg==" spinCount="100000" sheet="1" formatCells="0" selectLockedCells="1"/>
  <mergeCells count="34">
    <mergeCell ref="G28:H28"/>
    <mergeCell ref="G22:H22"/>
    <mergeCell ref="J10:S10"/>
    <mergeCell ref="G26:H27"/>
    <mergeCell ref="G20:H21"/>
    <mergeCell ref="K20:S20"/>
    <mergeCell ref="J21:S21"/>
    <mergeCell ref="J22:S22"/>
    <mergeCell ref="K26:S26"/>
    <mergeCell ref="J27:S27"/>
    <mergeCell ref="J28:S28"/>
    <mergeCell ref="J23:S23"/>
    <mergeCell ref="H24:R24"/>
    <mergeCell ref="A2:S2"/>
    <mergeCell ref="H18:R18"/>
    <mergeCell ref="J16:S16"/>
    <mergeCell ref="H12:R12"/>
    <mergeCell ref="G14:H15"/>
    <mergeCell ref="K14:S14"/>
    <mergeCell ref="J15:S15"/>
    <mergeCell ref="G8:H9"/>
    <mergeCell ref="K8:S8"/>
    <mergeCell ref="J9:S9"/>
    <mergeCell ref="G16:H16"/>
    <mergeCell ref="G10:H10"/>
    <mergeCell ref="J11:S11"/>
    <mergeCell ref="J17:S17"/>
    <mergeCell ref="J29:S29"/>
    <mergeCell ref="B33:F35"/>
    <mergeCell ref="G33:L33"/>
    <mergeCell ref="M33:S33"/>
    <mergeCell ref="M34:S35"/>
    <mergeCell ref="G34:L35"/>
    <mergeCell ref="H30:R30"/>
  </mergeCells>
  <phoneticPr fontId="2"/>
  <printOptions horizontalCentered="1"/>
  <pageMargins left="0.47244094488188981" right="0.19685039370078741" top="0.39370078740157483" bottom="0.19685039370078741" header="0" footer="0"/>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K51"/>
  <sheetViews>
    <sheetView showZeros="0" view="pageBreakPreview" zoomScale="110" zoomScaleNormal="100" zoomScaleSheetLayoutView="110" workbookViewId="0">
      <selection activeCell="J6" sqref="J6:K6"/>
    </sheetView>
  </sheetViews>
  <sheetFormatPr defaultColWidth="8.75" defaultRowHeight="13.5"/>
  <cols>
    <col min="1" max="1" width="2.375" style="2" customWidth="1"/>
    <col min="2" max="2" width="2.25" style="2" customWidth="1"/>
    <col min="3" max="3" width="4.5" style="2" customWidth="1"/>
    <col min="4" max="4" width="4.875" style="2" customWidth="1"/>
    <col min="5" max="5" width="21.375" style="2" customWidth="1"/>
    <col min="6" max="6" width="6.125" style="2" customWidth="1"/>
    <col min="7" max="7" width="4.875" style="2" customWidth="1"/>
    <col min="8" max="8" width="10.875" style="2" customWidth="1"/>
    <col min="9" max="9" width="7.125" style="2" customWidth="1"/>
    <col min="10" max="10" width="2.75" style="2" customWidth="1"/>
    <col min="11" max="11" width="12.25" style="2" customWidth="1"/>
    <col min="12" max="16384" width="8.75" style="2"/>
  </cols>
  <sheetData>
    <row r="1" spans="1:11" ht="14.45" customHeight="1">
      <c r="A1" s="665" t="s">
        <v>76</v>
      </c>
      <c r="B1" s="665"/>
      <c r="C1" s="665"/>
      <c r="D1" s="1"/>
      <c r="E1" s="1"/>
      <c r="F1" s="1"/>
      <c r="G1" s="1"/>
      <c r="H1" s="602"/>
      <c r="I1" s="602"/>
      <c r="J1" s="602"/>
      <c r="K1" s="602"/>
    </row>
    <row r="2" spans="1:11" ht="16.5">
      <c r="A2" s="662" t="s">
        <v>77</v>
      </c>
      <c r="B2" s="662"/>
      <c r="C2" s="662"/>
      <c r="D2" s="662"/>
      <c r="E2" s="662"/>
      <c r="F2" s="662"/>
      <c r="G2" s="662"/>
      <c r="H2" s="662"/>
      <c r="I2" s="662"/>
      <c r="J2" s="662"/>
      <c r="K2" s="662"/>
    </row>
    <row r="3" spans="1:11" ht="9.75" customHeight="1">
      <c r="A3" s="1"/>
      <c r="B3" s="1"/>
      <c r="C3" s="1"/>
      <c r="D3" s="1"/>
      <c r="E3" s="487" t="s">
        <v>294</v>
      </c>
      <c r="F3" s="487"/>
      <c r="G3" s="487"/>
      <c r="H3" s="487"/>
      <c r="I3" s="487"/>
      <c r="J3" s="487"/>
      <c r="K3" s="487"/>
    </row>
    <row r="4" spans="1:11" ht="15.6" customHeight="1">
      <c r="A4" s="663" t="s">
        <v>78</v>
      </c>
      <c r="B4" s="663"/>
      <c r="C4" s="663"/>
      <c r="D4" s="663"/>
      <c r="E4" s="3" t="s">
        <v>79</v>
      </c>
      <c r="F4" s="664" t="s">
        <v>80</v>
      </c>
      <c r="G4" s="664"/>
      <c r="H4" s="664" t="s">
        <v>81</v>
      </c>
      <c r="I4" s="664"/>
      <c r="J4" s="666" t="s">
        <v>82</v>
      </c>
      <c r="K4" s="667"/>
    </row>
    <row r="5" spans="1:11" ht="15.6" customHeight="1">
      <c r="A5" s="651" t="s">
        <v>83</v>
      </c>
      <c r="B5" s="652"/>
      <c r="C5" s="638" t="s">
        <v>84</v>
      </c>
      <c r="D5" s="638" t="s">
        <v>85</v>
      </c>
      <c r="E5" s="4"/>
      <c r="F5" s="5"/>
      <c r="G5" s="6" t="s">
        <v>86</v>
      </c>
      <c r="H5" s="7"/>
      <c r="I5" s="6" t="s">
        <v>87</v>
      </c>
      <c r="J5" s="626"/>
      <c r="K5" s="627"/>
    </row>
    <row r="6" spans="1:11" ht="15.6" customHeight="1">
      <c r="A6" s="653"/>
      <c r="B6" s="654"/>
      <c r="C6" s="639"/>
      <c r="D6" s="639"/>
      <c r="E6" s="8"/>
      <c r="F6" s="9"/>
      <c r="G6" s="10" t="s">
        <v>86</v>
      </c>
      <c r="H6" s="11"/>
      <c r="I6" s="10" t="s">
        <v>87</v>
      </c>
      <c r="J6" s="628"/>
      <c r="K6" s="629"/>
    </row>
    <row r="7" spans="1:11" ht="15.6" customHeight="1">
      <c r="A7" s="653"/>
      <c r="B7" s="654"/>
      <c r="C7" s="639"/>
      <c r="D7" s="639"/>
      <c r="E7" s="8"/>
      <c r="F7" s="9"/>
      <c r="G7" s="10" t="s">
        <v>86</v>
      </c>
      <c r="H7" s="11"/>
      <c r="I7" s="10" t="s">
        <v>87</v>
      </c>
      <c r="J7" s="12"/>
      <c r="K7" s="13"/>
    </row>
    <row r="8" spans="1:11" ht="15.6" customHeight="1">
      <c r="A8" s="653"/>
      <c r="B8" s="654"/>
      <c r="C8" s="639"/>
      <c r="D8" s="639"/>
      <c r="E8" s="8"/>
      <c r="F8" s="9"/>
      <c r="G8" s="10" t="s">
        <v>86</v>
      </c>
      <c r="H8" s="11"/>
      <c r="I8" s="10" t="s">
        <v>87</v>
      </c>
      <c r="J8" s="628"/>
      <c r="K8" s="629"/>
    </row>
    <row r="9" spans="1:11" ht="15.6" customHeight="1">
      <c r="A9" s="653"/>
      <c r="B9" s="654"/>
      <c r="C9" s="639"/>
      <c r="D9" s="639"/>
      <c r="E9" s="8"/>
      <c r="F9" s="9"/>
      <c r="G9" s="10" t="s">
        <v>86</v>
      </c>
      <c r="H9" s="11"/>
      <c r="I9" s="10" t="s">
        <v>87</v>
      </c>
      <c r="J9" s="628"/>
      <c r="K9" s="629"/>
    </row>
    <row r="10" spans="1:11" ht="15.6" customHeight="1">
      <c r="A10" s="653"/>
      <c r="B10" s="654"/>
      <c r="C10" s="639"/>
      <c r="D10" s="639"/>
      <c r="E10" s="14"/>
      <c r="F10" s="15"/>
      <c r="G10" s="16" t="s">
        <v>86</v>
      </c>
      <c r="H10" s="17"/>
      <c r="I10" s="16" t="s">
        <v>87</v>
      </c>
      <c r="J10" s="630"/>
      <c r="K10" s="631"/>
    </row>
    <row r="11" spans="1:11" ht="15.6" customHeight="1">
      <c r="A11" s="653"/>
      <c r="B11" s="654"/>
      <c r="C11" s="639"/>
      <c r="D11" s="658" t="s">
        <v>88</v>
      </c>
      <c r="E11" s="659"/>
      <c r="F11" s="659"/>
      <c r="G11" s="659"/>
      <c r="H11" s="18">
        <f>SUM(H5:H10)</f>
        <v>0</v>
      </c>
      <c r="I11" s="19" t="s">
        <v>87</v>
      </c>
      <c r="J11" s="632"/>
      <c r="K11" s="633"/>
    </row>
    <row r="12" spans="1:11" ht="15.6" customHeight="1">
      <c r="A12" s="653"/>
      <c r="B12" s="654"/>
      <c r="C12" s="639"/>
      <c r="D12" s="638" t="s">
        <v>89</v>
      </c>
      <c r="E12" s="4"/>
      <c r="F12" s="20"/>
      <c r="G12" s="6" t="s">
        <v>86</v>
      </c>
      <c r="H12" s="7"/>
      <c r="I12" s="6" t="s">
        <v>87</v>
      </c>
      <c r="J12" s="626"/>
      <c r="K12" s="627"/>
    </row>
    <row r="13" spans="1:11" ht="15.6" customHeight="1">
      <c r="A13" s="653"/>
      <c r="B13" s="654"/>
      <c r="C13" s="639"/>
      <c r="D13" s="639"/>
      <c r="E13" s="4"/>
      <c r="F13" s="5"/>
      <c r="G13" s="10" t="s">
        <v>86</v>
      </c>
      <c r="H13" s="7"/>
      <c r="I13" s="10" t="s">
        <v>87</v>
      </c>
      <c r="J13" s="21"/>
      <c r="K13" s="22"/>
    </row>
    <row r="14" spans="1:11" ht="15.6" customHeight="1">
      <c r="A14" s="653"/>
      <c r="B14" s="654"/>
      <c r="C14" s="639"/>
      <c r="D14" s="639"/>
      <c r="E14" s="8"/>
      <c r="F14" s="9"/>
      <c r="G14" s="10" t="s">
        <v>86</v>
      </c>
      <c r="H14" s="11"/>
      <c r="I14" s="10" t="s">
        <v>87</v>
      </c>
      <c r="J14" s="628"/>
      <c r="K14" s="629"/>
    </row>
    <row r="15" spans="1:11" ht="15.6" customHeight="1">
      <c r="A15" s="653"/>
      <c r="B15" s="654"/>
      <c r="C15" s="639"/>
      <c r="D15" s="639"/>
      <c r="E15" s="8"/>
      <c r="F15" s="9"/>
      <c r="G15" s="10" t="s">
        <v>86</v>
      </c>
      <c r="H15" s="11"/>
      <c r="I15" s="10" t="s">
        <v>87</v>
      </c>
      <c r="J15" s="628"/>
      <c r="K15" s="629"/>
    </row>
    <row r="16" spans="1:11" ht="15.6" customHeight="1">
      <c r="A16" s="653"/>
      <c r="B16" s="654"/>
      <c r="C16" s="639"/>
      <c r="D16" s="639"/>
      <c r="E16" s="8"/>
      <c r="F16" s="9"/>
      <c r="G16" s="10" t="s">
        <v>86</v>
      </c>
      <c r="H16" s="11"/>
      <c r="I16" s="10" t="s">
        <v>87</v>
      </c>
      <c r="J16" s="628"/>
      <c r="K16" s="629"/>
    </row>
    <row r="17" spans="1:11" ht="15.6" customHeight="1">
      <c r="A17" s="653"/>
      <c r="B17" s="654"/>
      <c r="C17" s="639"/>
      <c r="D17" s="639"/>
      <c r="E17" s="14"/>
      <c r="F17" s="15"/>
      <c r="G17" s="16" t="s">
        <v>86</v>
      </c>
      <c r="H17" s="17"/>
      <c r="I17" s="16" t="s">
        <v>87</v>
      </c>
      <c r="J17" s="630"/>
      <c r="K17" s="631"/>
    </row>
    <row r="18" spans="1:11" ht="15.6" customHeight="1">
      <c r="A18" s="653"/>
      <c r="B18" s="654"/>
      <c r="C18" s="639"/>
      <c r="D18" s="658" t="s">
        <v>90</v>
      </c>
      <c r="E18" s="659"/>
      <c r="F18" s="659"/>
      <c r="G18" s="659"/>
      <c r="H18" s="18">
        <f>SUM(H12:H17)</f>
        <v>0</v>
      </c>
      <c r="I18" s="19" t="s">
        <v>87</v>
      </c>
      <c r="J18" s="632"/>
      <c r="K18" s="633"/>
    </row>
    <row r="19" spans="1:11" ht="15.6" customHeight="1">
      <c r="A19" s="653"/>
      <c r="B19" s="654"/>
      <c r="C19" s="639"/>
      <c r="D19" s="638" t="s">
        <v>91</v>
      </c>
      <c r="E19" s="4"/>
      <c r="F19" s="20"/>
      <c r="G19" s="6" t="s">
        <v>86</v>
      </c>
      <c r="H19" s="23"/>
      <c r="I19" s="6" t="s">
        <v>87</v>
      </c>
      <c r="J19" s="626"/>
      <c r="K19" s="627"/>
    </row>
    <row r="20" spans="1:11" ht="15.6" customHeight="1">
      <c r="A20" s="653"/>
      <c r="B20" s="654"/>
      <c r="C20" s="639"/>
      <c r="D20" s="639"/>
      <c r="E20" s="8"/>
      <c r="F20" s="9"/>
      <c r="G20" s="10" t="s">
        <v>86</v>
      </c>
      <c r="H20" s="11"/>
      <c r="I20" s="10" t="s">
        <v>87</v>
      </c>
      <c r="J20" s="628"/>
      <c r="K20" s="629"/>
    </row>
    <row r="21" spans="1:11" ht="15.6" customHeight="1">
      <c r="A21" s="653"/>
      <c r="B21" s="654"/>
      <c r="C21" s="639"/>
      <c r="D21" s="639"/>
      <c r="E21" s="8"/>
      <c r="F21" s="9"/>
      <c r="G21" s="10" t="s">
        <v>86</v>
      </c>
      <c r="H21" s="11"/>
      <c r="I21" s="10" t="s">
        <v>87</v>
      </c>
      <c r="J21" s="628"/>
      <c r="K21" s="629"/>
    </row>
    <row r="22" spans="1:11" ht="15.6" customHeight="1">
      <c r="A22" s="653"/>
      <c r="B22" s="654"/>
      <c r="C22" s="639"/>
      <c r="D22" s="639"/>
      <c r="E22" s="8"/>
      <c r="F22" s="9"/>
      <c r="G22" s="10" t="s">
        <v>86</v>
      </c>
      <c r="H22" s="11"/>
      <c r="I22" s="10" t="s">
        <v>87</v>
      </c>
      <c r="J22" s="628"/>
      <c r="K22" s="629"/>
    </row>
    <row r="23" spans="1:11" ht="15.6" customHeight="1">
      <c r="A23" s="653"/>
      <c r="B23" s="654"/>
      <c r="C23" s="639"/>
      <c r="D23" s="639"/>
      <c r="E23" s="14"/>
      <c r="F23" s="15"/>
      <c r="G23" s="16" t="s">
        <v>86</v>
      </c>
      <c r="H23" s="17"/>
      <c r="I23" s="16" t="s">
        <v>87</v>
      </c>
      <c r="J23" s="630"/>
      <c r="K23" s="631"/>
    </row>
    <row r="24" spans="1:11" ht="15.6" customHeight="1">
      <c r="A24" s="653"/>
      <c r="B24" s="654"/>
      <c r="C24" s="640"/>
      <c r="D24" s="658" t="s">
        <v>92</v>
      </c>
      <c r="E24" s="659"/>
      <c r="F24" s="659"/>
      <c r="G24" s="659"/>
      <c r="H24" s="24">
        <f>SUM(H19:H23)</f>
        <v>0</v>
      </c>
      <c r="I24" s="19" t="s">
        <v>87</v>
      </c>
      <c r="J24" s="649"/>
      <c r="K24" s="650"/>
    </row>
    <row r="25" spans="1:11" ht="15.6" customHeight="1">
      <c r="A25" s="653"/>
      <c r="B25" s="654"/>
      <c r="C25" s="672" t="s">
        <v>93</v>
      </c>
      <c r="D25" s="673"/>
      <c r="E25" s="673"/>
      <c r="F25" s="614"/>
      <c r="G25" s="657"/>
      <c r="H25" s="25">
        <f>H11+H18+H24</f>
        <v>0</v>
      </c>
      <c r="I25" s="26" t="s">
        <v>87</v>
      </c>
      <c r="J25" s="614"/>
      <c r="K25" s="615"/>
    </row>
    <row r="26" spans="1:11" ht="15.6" customHeight="1">
      <c r="A26" s="653"/>
      <c r="B26" s="654"/>
      <c r="C26" s="645" t="s">
        <v>94</v>
      </c>
      <c r="D26" s="646"/>
      <c r="E26" s="27"/>
      <c r="F26" s="28"/>
      <c r="G26" s="29"/>
      <c r="H26" s="30"/>
      <c r="I26" s="31"/>
      <c r="J26" s="612"/>
      <c r="K26" s="613"/>
    </row>
    <row r="27" spans="1:11" ht="15.6" customHeight="1">
      <c r="A27" s="655"/>
      <c r="B27" s="656"/>
      <c r="C27" s="647"/>
      <c r="D27" s="648"/>
      <c r="E27" s="32"/>
      <c r="F27" s="33"/>
      <c r="G27" s="34"/>
      <c r="H27" s="35"/>
      <c r="I27" s="36"/>
      <c r="J27" s="618"/>
      <c r="K27" s="619"/>
    </row>
    <row r="28" spans="1:11" ht="15.6" customHeight="1">
      <c r="A28" s="635" t="s">
        <v>95</v>
      </c>
      <c r="B28" s="638" t="s">
        <v>96</v>
      </c>
      <c r="C28" s="638" t="s">
        <v>97</v>
      </c>
      <c r="D28" s="641" t="s">
        <v>98</v>
      </c>
      <c r="E28" s="37"/>
      <c r="F28" s="20"/>
      <c r="G28" s="6" t="s">
        <v>86</v>
      </c>
      <c r="H28" s="38"/>
      <c r="I28" s="39" t="s">
        <v>87</v>
      </c>
      <c r="J28" s="612"/>
      <c r="K28" s="613"/>
    </row>
    <row r="29" spans="1:11" ht="15.6" customHeight="1">
      <c r="A29" s="636"/>
      <c r="B29" s="639"/>
      <c r="C29" s="639"/>
      <c r="D29" s="642"/>
      <c r="E29" s="14"/>
      <c r="F29" s="5"/>
      <c r="G29" s="16" t="s">
        <v>86</v>
      </c>
      <c r="H29" s="40"/>
      <c r="I29" s="41" t="s">
        <v>87</v>
      </c>
      <c r="J29" s="618"/>
      <c r="K29" s="619"/>
    </row>
    <row r="30" spans="1:11" ht="15.6" customHeight="1">
      <c r="A30" s="636"/>
      <c r="B30" s="639"/>
      <c r="C30" s="639"/>
      <c r="D30" s="641" t="s">
        <v>99</v>
      </c>
      <c r="E30" s="37"/>
      <c r="F30" s="20"/>
      <c r="G30" s="6" t="s">
        <v>86</v>
      </c>
      <c r="H30" s="38"/>
      <c r="I30" s="39" t="s">
        <v>87</v>
      </c>
      <c r="J30" s="620"/>
      <c r="K30" s="621"/>
    </row>
    <row r="31" spans="1:11" ht="15.6" customHeight="1">
      <c r="A31" s="636"/>
      <c r="B31" s="639"/>
      <c r="C31" s="639"/>
      <c r="D31" s="642"/>
      <c r="E31" s="14"/>
      <c r="F31" s="5"/>
      <c r="G31" s="16" t="s">
        <v>86</v>
      </c>
      <c r="H31" s="40"/>
      <c r="I31" s="41" t="s">
        <v>87</v>
      </c>
      <c r="J31" s="622"/>
      <c r="K31" s="623"/>
    </row>
    <row r="32" spans="1:11" ht="15.6" customHeight="1">
      <c r="A32" s="636"/>
      <c r="B32" s="639"/>
      <c r="C32" s="639"/>
      <c r="D32" s="641" t="s">
        <v>100</v>
      </c>
      <c r="E32" s="37"/>
      <c r="F32" s="20"/>
      <c r="G32" s="6" t="s">
        <v>86</v>
      </c>
      <c r="H32" s="38"/>
      <c r="I32" s="39" t="s">
        <v>87</v>
      </c>
      <c r="J32" s="612"/>
      <c r="K32" s="613"/>
    </row>
    <row r="33" spans="1:11" ht="15.6" customHeight="1">
      <c r="A33" s="636"/>
      <c r="B33" s="639"/>
      <c r="C33" s="639"/>
      <c r="D33" s="642"/>
      <c r="E33" s="14"/>
      <c r="F33" s="5"/>
      <c r="G33" s="16" t="s">
        <v>86</v>
      </c>
      <c r="H33" s="40"/>
      <c r="I33" s="41" t="s">
        <v>87</v>
      </c>
      <c r="J33" s="618"/>
      <c r="K33" s="619"/>
    </row>
    <row r="34" spans="1:11" ht="15.6" customHeight="1">
      <c r="A34" s="636"/>
      <c r="B34" s="639"/>
      <c r="C34" s="640"/>
      <c r="D34" s="643" t="s">
        <v>101</v>
      </c>
      <c r="E34" s="644"/>
      <c r="F34" s="632"/>
      <c r="G34" s="634"/>
      <c r="H34" s="42">
        <f>SUM(H28:H33)</f>
        <v>0</v>
      </c>
      <c r="I34" s="43" t="s">
        <v>87</v>
      </c>
      <c r="J34" s="624"/>
      <c r="K34" s="625"/>
    </row>
    <row r="35" spans="1:11" ht="15.6" customHeight="1">
      <c r="A35" s="636"/>
      <c r="B35" s="639"/>
      <c r="C35" s="670" t="s">
        <v>102</v>
      </c>
      <c r="D35" s="670"/>
      <c r="E35" s="27"/>
      <c r="F35" s="28"/>
      <c r="G35" s="29"/>
      <c r="H35" s="44"/>
      <c r="I35" s="45" t="s">
        <v>272</v>
      </c>
      <c r="J35" s="612"/>
      <c r="K35" s="613"/>
    </row>
    <row r="36" spans="1:11" ht="15.6" customHeight="1">
      <c r="A36" s="636"/>
      <c r="B36" s="639"/>
      <c r="C36" s="671"/>
      <c r="D36" s="671"/>
      <c r="E36" s="32"/>
      <c r="F36" s="33"/>
      <c r="G36" s="34"/>
      <c r="H36" s="46"/>
      <c r="I36" s="47" t="s">
        <v>273</v>
      </c>
      <c r="J36" s="618"/>
      <c r="K36" s="619"/>
    </row>
    <row r="37" spans="1:11" ht="15.6" customHeight="1">
      <c r="A37" s="636"/>
      <c r="B37" s="638" t="s">
        <v>103</v>
      </c>
      <c r="C37" s="638" t="s">
        <v>104</v>
      </c>
      <c r="D37" s="641" t="s">
        <v>98</v>
      </c>
      <c r="E37" s="48"/>
      <c r="F37" s="20"/>
      <c r="G37" s="6" t="s">
        <v>86</v>
      </c>
      <c r="H37" s="38"/>
      <c r="I37" s="39" t="s">
        <v>87</v>
      </c>
      <c r="J37" s="620"/>
      <c r="K37" s="621"/>
    </row>
    <row r="38" spans="1:11" ht="15.6" customHeight="1">
      <c r="A38" s="636"/>
      <c r="B38" s="639"/>
      <c r="C38" s="639"/>
      <c r="D38" s="642"/>
      <c r="E38" s="49"/>
      <c r="F38" s="15"/>
      <c r="G38" s="16" t="s">
        <v>86</v>
      </c>
      <c r="H38" s="40"/>
      <c r="I38" s="41" t="s">
        <v>87</v>
      </c>
      <c r="J38" s="622"/>
      <c r="K38" s="623"/>
    </row>
    <row r="39" spans="1:11" ht="15.6" customHeight="1">
      <c r="A39" s="636"/>
      <c r="B39" s="639"/>
      <c r="C39" s="639"/>
      <c r="D39" s="641" t="s">
        <v>99</v>
      </c>
      <c r="E39" s="48"/>
      <c r="F39" s="20"/>
      <c r="G39" s="6" t="s">
        <v>86</v>
      </c>
      <c r="H39" s="38"/>
      <c r="I39" s="39" t="s">
        <v>87</v>
      </c>
      <c r="J39" s="612"/>
      <c r="K39" s="613"/>
    </row>
    <row r="40" spans="1:11" ht="15.6" customHeight="1">
      <c r="A40" s="636"/>
      <c r="B40" s="639"/>
      <c r="C40" s="639"/>
      <c r="D40" s="642"/>
      <c r="E40" s="49"/>
      <c r="F40" s="15"/>
      <c r="G40" s="16" t="s">
        <v>86</v>
      </c>
      <c r="H40" s="40"/>
      <c r="I40" s="41" t="s">
        <v>87</v>
      </c>
      <c r="J40" s="618"/>
      <c r="K40" s="619"/>
    </row>
    <row r="41" spans="1:11" ht="15.6" customHeight="1">
      <c r="A41" s="636"/>
      <c r="B41" s="639"/>
      <c r="C41" s="639"/>
      <c r="D41" s="641" t="s">
        <v>100</v>
      </c>
      <c r="E41" s="48"/>
      <c r="F41" s="20"/>
      <c r="G41" s="6" t="s">
        <v>86</v>
      </c>
      <c r="H41" s="38"/>
      <c r="I41" s="39" t="s">
        <v>87</v>
      </c>
      <c r="J41" s="620"/>
      <c r="K41" s="621"/>
    </row>
    <row r="42" spans="1:11" ht="15.6" customHeight="1">
      <c r="A42" s="636"/>
      <c r="B42" s="639"/>
      <c r="C42" s="639"/>
      <c r="D42" s="642"/>
      <c r="E42" s="49"/>
      <c r="F42" s="15"/>
      <c r="G42" s="16" t="s">
        <v>86</v>
      </c>
      <c r="H42" s="40"/>
      <c r="I42" s="41" t="s">
        <v>87</v>
      </c>
      <c r="J42" s="622"/>
      <c r="K42" s="623"/>
    </row>
    <row r="43" spans="1:11" ht="15.6" customHeight="1">
      <c r="A43" s="636"/>
      <c r="B43" s="639"/>
      <c r="C43" s="640"/>
      <c r="D43" s="643" t="s">
        <v>101</v>
      </c>
      <c r="E43" s="644"/>
      <c r="F43" s="632"/>
      <c r="G43" s="634"/>
      <c r="H43" s="42">
        <f>SUM(H37:H42)</f>
        <v>0</v>
      </c>
      <c r="I43" s="43" t="s">
        <v>87</v>
      </c>
      <c r="J43" s="616"/>
      <c r="K43" s="617"/>
    </row>
    <row r="44" spans="1:11" ht="15.6" customHeight="1">
      <c r="A44" s="636"/>
      <c r="B44" s="639"/>
      <c r="C44" s="668" t="s">
        <v>102</v>
      </c>
      <c r="D44" s="668"/>
      <c r="E44" s="27"/>
      <c r="F44" s="28"/>
      <c r="G44" s="29"/>
      <c r="H44" s="50"/>
      <c r="I44" s="45" t="s">
        <v>264</v>
      </c>
      <c r="J44" s="612"/>
      <c r="K44" s="613"/>
    </row>
    <row r="45" spans="1:11" ht="15.6" customHeight="1">
      <c r="A45" s="637"/>
      <c r="B45" s="640"/>
      <c r="C45" s="669"/>
      <c r="D45" s="669"/>
      <c r="E45" s="32"/>
      <c r="F45" s="33"/>
      <c r="G45" s="34"/>
      <c r="H45" s="51"/>
      <c r="I45" s="52" t="s">
        <v>264</v>
      </c>
      <c r="J45" s="618"/>
      <c r="K45" s="619"/>
    </row>
    <row r="46" spans="1:11" ht="7.15" customHeight="1">
      <c r="A46" s="53"/>
      <c r="B46" s="53"/>
      <c r="C46" s="53"/>
      <c r="D46" s="53"/>
      <c r="E46" s="1"/>
      <c r="F46" s="1"/>
      <c r="G46" s="1"/>
      <c r="H46" s="1"/>
      <c r="I46" s="1"/>
      <c r="J46" s="1"/>
      <c r="K46" s="1"/>
    </row>
    <row r="47" spans="1:11" ht="14.45" customHeight="1">
      <c r="A47" s="660" t="s">
        <v>105</v>
      </c>
      <c r="B47" s="661"/>
      <c r="C47" s="54" t="s">
        <v>106</v>
      </c>
      <c r="D47" s="54"/>
      <c r="E47" s="55"/>
      <c r="F47" s="55"/>
      <c r="G47" s="55"/>
      <c r="H47" s="55"/>
      <c r="I47" s="55"/>
      <c r="J47" s="55"/>
      <c r="K47" s="56"/>
    </row>
    <row r="48" spans="1:11" ht="14.45" customHeight="1">
      <c r="A48" s="57"/>
      <c r="B48" s="58"/>
      <c r="C48" s="58" t="s">
        <v>107</v>
      </c>
      <c r="D48" s="58"/>
      <c r="E48" s="59"/>
      <c r="F48" s="59"/>
      <c r="G48" s="59"/>
      <c r="H48" s="59"/>
      <c r="I48" s="59"/>
      <c r="J48" s="59"/>
      <c r="K48" s="60"/>
    </row>
    <row r="49" spans="1:11" ht="14.45" customHeight="1">
      <c r="A49" s="57"/>
      <c r="B49" s="58"/>
      <c r="C49" s="58" t="s">
        <v>108</v>
      </c>
      <c r="D49" s="58"/>
      <c r="E49" s="59"/>
      <c r="F49" s="59"/>
      <c r="G49" s="59"/>
      <c r="H49" s="59"/>
      <c r="I49" s="59"/>
      <c r="J49" s="59"/>
      <c r="K49" s="60"/>
    </row>
    <row r="50" spans="1:11" ht="14.45" customHeight="1">
      <c r="A50" s="57"/>
      <c r="B50" s="58"/>
      <c r="C50" s="58" t="s">
        <v>109</v>
      </c>
      <c r="D50" s="58"/>
      <c r="E50" s="59"/>
      <c r="F50" s="59"/>
      <c r="G50" s="59"/>
      <c r="H50" s="59"/>
      <c r="I50" s="59"/>
      <c r="J50" s="59"/>
      <c r="K50" s="60"/>
    </row>
    <row r="51" spans="1:11" ht="14.45" customHeight="1">
      <c r="A51" s="61"/>
      <c r="B51" s="62"/>
      <c r="C51" s="62" t="s">
        <v>110</v>
      </c>
      <c r="D51" s="62"/>
      <c r="E51" s="63"/>
      <c r="F51" s="63"/>
      <c r="G51" s="63"/>
      <c r="H51" s="63"/>
      <c r="I51" s="63"/>
      <c r="J51" s="63"/>
      <c r="K51" s="64"/>
    </row>
  </sheetData>
  <mergeCells count="76">
    <mergeCell ref="A47:B47"/>
    <mergeCell ref="H1:K1"/>
    <mergeCell ref="A2:K2"/>
    <mergeCell ref="A4:D4"/>
    <mergeCell ref="F4:G4"/>
    <mergeCell ref="H4:I4"/>
    <mergeCell ref="A1:C1"/>
    <mergeCell ref="J4:K4"/>
    <mergeCell ref="E3:K3"/>
    <mergeCell ref="C44:D45"/>
    <mergeCell ref="C35:D36"/>
    <mergeCell ref="B37:B45"/>
    <mergeCell ref="D18:G18"/>
    <mergeCell ref="D19:D23"/>
    <mergeCell ref="D24:G24"/>
    <mergeCell ref="C25:E25"/>
    <mergeCell ref="F25:G25"/>
    <mergeCell ref="C5:C24"/>
    <mergeCell ref="D5:D10"/>
    <mergeCell ref="D11:G11"/>
    <mergeCell ref="D12:D17"/>
    <mergeCell ref="B28:B36"/>
    <mergeCell ref="D30:D31"/>
    <mergeCell ref="D32:D33"/>
    <mergeCell ref="D34:E34"/>
    <mergeCell ref="A5:B27"/>
    <mergeCell ref="D28:D29"/>
    <mergeCell ref="F43:G43"/>
    <mergeCell ref="A28:A45"/>
    <mergeCell ref="J18:K18"/>
    <mergeCell ref="J19:K19"/>
    <mergeCell ref="C37:C43"/>
    <mergeCell ref="D37:D38"/>
    <mergeCell ref="D39:D40"/>
    <mergeCell ref="D41:D42"/>
    <mergeCell ref="D43:E43"/>
    <mergeCell ref="F34:G34"/>
    <mergeCell ref="C26:D27"/>
    <mergeCell ref="J21:K21"/>
    <mergeCell ref="J22:K22"/>
    <mergeCell ref="J23:K23"/>
    <mergeCell ref="J24:K24"/>
    <mergeCell ref="C28:C34"/>
    <mergeCell ref="J5:K5"/>
    <mergeCell ref="J6:K6"/>
    <mergeCell ref="J8:K8"/>
    <mergeCell ref="J9:K9"/>
    <mergeCell ref="J20:K20"/>
    <mergeCell ref="J10:K10"/>
    <mergeCell ref="J11:K11"/>
    <mergeCell ref="J12:K12"/>
    <mergeCell ref="J14:K14"/>
    <mergeCell ref="J15:K15"/>
    <mergeCell ref="J16:K16"/>
    <mergeCell ref="J17:K17"/>
    <mergeCell ref="J36:K36"/>
    <mergeCell ref="J29:K29"/>
    <mergeCell ref="J30:K30"/>
    <mergeCell ref="J31:K31"/>
    <mergeCell ref="J42:K42"/>
    <mergeCell ref="J28:K28"/>
    <mergeCell ref="J25:K25"/>
    <mergeCell ref="J43:K43"/>
    <mergeCell ref="J44:K44"/>
    <mergeCell ref="J45:K45"/>
    <mergeCell ref="J26:K26"/>
    <mergeCell ref="J27:K27"/>
    <mergeCell ref="J37:K37"/>
    <mergeCell ref="J38:K38"/>
    <mergeCell ref="J39:K39"/>
    <mergeCell ref="J40:K40"/>
    <mergeCell ref="J41:K41"/>
    <mergeCell ref="J32:K32"/>
    <mergeCell ref="J33:K33"/>
    <mergeCell ref="J34:K34"/>
    <mergeCell ref="J35:K35"/>
  </mergeCells>
  <phoneticPr fontId="2"/>
  <dataValidations count="1">
    <dataValidation type="list" allowBlank="1" showInputMessage="1" showErrorMessage="1" sqref="I26:I27 I35:I36 I44:I45" xr:uid="{00000000-0002-0000-0600-000000000000}">
      <formula1>"pot・㎡,pot/㎡,㎡,pot"</formula1>
    </dataValidation>
  </dataValidations>
  <printOptions horizontalCentered="1"/>
  <pageMargins left="0.78740157480314965" right="0.59055118110236227" top="0.39370078740157483" bottom="0.39370078740157483" header="0" footer="0"/>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71"/>
  <sheetViews>
    <sheetView view="pageBreakPreview" zoomScale="110" zoomScaleNormal="100" zoomScaleSheetLayoutView="110" workbookViewId="0">
      <pane xSplit="1" ySplit="2" topLeftCell="B3" activePane="bottomRight" state="frozen"/>
      <selection pane="topRight" activeCell="B1" sqref="B1"/>
      <selection pane="bottomLeft" activeCell="A3" sqref="A3"/>
      <selection pane="bottomRight" activeCell="A14" sqref="A14"/>
    </sheetView>
  </sheetViews>
  <sheetFormatPr defaultRowHeight="14.25"/>
  <cols>
    <col min="1" max="1" width="42.25" style="140" customWidth="1"/>
    <col min="2" max="2" width="23.75" style="135" customWidth="1"/>
    <col min="3" max="3" width="9" style="134"/>
    <col min="4" max="4" width="19" style="135" bestFit="1" customWidth="1"/>
    <col min="5" max="5" width="7.125" style="135" bestFit="1" customWidth="1"/>
    <col min="6" max="16384" width="9" style="135"/>
  </cols>
  <sheetData>
    <row r="1" spans="1:2">
      <c r="A1" s="674" t="s">
        <v>263</v>
      </c>
      <c r="B1" s="674"/>
    </row>
    <row r="2" spans="1:2">
      <c r="A2" s="136" t="s">
        <v>187</v>
      </c>
      <c r="B2" s="137" t="s">
        <v>188</v>
      </c>
    </row>
    <row r="3" spans="1:2">
      <c r="A3" s="138" t="s">
        <v>189</v>
      </c>
      <c r="B3" s="139" t="s">
        <v>284</v>
      </c>
    </row>
    <row r="4" spans="1:2">
      <c r="A4" s="138" t="s">
        <v>192</v>
      </c>
      <c r="B4" s="139" t="s">
        <v>191</v>
      </c>
    </row>
    <row r="5" spans="1:2">
      <c r="A5" s="138" t="s">
        <v>194</v>
      </c>
      <c r="B5" s="139" t="s">
        <v>283</v>
      </c>
    </row>
    <row r="6" spans="1:2">
      <c r="A6" s="138" t="s">
        <v>196</v>
      </c>
      <c r="B6" s="139" t="s">
        <v>284</v>
      </c>
    </row>
    <row r="7" spans="1:2">
      <c r="A7" s="138" t="s">
        <v>198</v>
      </c>
      <c r="B7" s="139" t="s">
        <v>284</v>
      </c>
    </row>
    <row r="8" spans="1:2">
      <c r="A8" s="138" t="s">
        <v>200</v>
      </c>
      <c r="B8" s="139" t="s">
        <v>285</v>
      </c>
    </row>
    <row r="9" spans="1:2">
      <c r="A9" s="138" t="s">
        <v>202</v>
      </c>
      <c r="B9" s="139" t="s">
        <v>284</v>
      </c>
    </row>
    <row r="10" spans="1:2">
      <c r="A10" s="138" t="s">
        <v>204</v>
      </c>
      <c r="B10" s="139" t="s">
        <v>191</v>
      </c>
    </row>
    <row r="11" spans="1:2">
      <c r="A11" s="138" t="s">
        <v>206</v>
      </c>
      <c r="B11" s="139" t="s">
        <v>191</v>
      </c>
    </row>
    <row r="12" spans="1:2">
      <c r="A12" s="138" t="s">
        <v>208</v>
      </c>
      <c r="B12" s="139" t="s">
        <v>285</v>
      </c>
    </row>
    <row r="13" spans="1:2">
      <c r="A13" s="138" t="s">
        <v>210</v>
      </c>
      <c r="B13" s="139" t="s">
        <v>284</v>
      </c>
    </row>
    <row r="14" spans="1:2">
      <c r="A14" s="138" t="s">
        <v>212</v>
      </c>
      <c r="B14" s="139" t="s">
        <v>287</v>
      </c>
    </row>
    <row r="15" spans="1:2">
      <c r="A15" s="138" t="s">
        <v>214</v>
      </c>
      <c r="B15" s="139" t="s">
        <v>284</v>
      </c>
    </row>
    <row r="16" spans="1:2">
      <c r="A16" s="138" t="s">
        <v>216</v>
      </c>
      <c r="B16" s="139" t="s">
        <v>284</v>
      </c>
    </row>
    <row r="17" spans="1:2">
      <c r="A17" s="138" t="s">
        <v>218</v>
      </c>
      <c r="B17" s="139" t="s">
        <v>284</v>
      </c>
    </row>
    <row r="18" spans="1:2">
      <c r="A18" s="138" t="s">
        <v>282</v>
      </c>
      <c r="B18" s="139" t="s">
        <v>284</v>
      </c>
    </row>
    <row r="19" spans="1:2">
      <c r="A19" s="138" t="s">
        <v>221</v>
      </c>
      <c r="B19" s="139" t="s">
        <v>191</v>
      </c>
    </row>
    <row r="20" spans="1:2">
      <c r="A20" s="138" t="s">
        <v>223</v>
      </c>
      <c r="B20" s="139" t="s">
        <v>283</v>
      </c>
    </row>
    <row r="21" spans="1:2">
      <c r="A21" s="138" t="s">
        <v>225</v>
      </c>
      <c r="B21" s="139" t="s">
        <v>286</v>
      </c>
    </row>
    <row r="22" spans="1:2">
      <c r="A22" s="138" t="s">
        <v>227</v>
      </c>
      <c r="B22" s="139" t="s">
        <v>284</v>
      </c>
    </row>
    <row r="23" spans="1:2">
      <c r="A23" s="138" t="s">
        <v>229</v>
      </c>
      <c r="B23" s="139" t="s">
        <v>284</v>
      </c>
    </row>
    <row r="24" spans="1:2">
      <c r="A24" s="138" t="s">
        <v>231</v>
      </c>
      <c r="B24" s="139" t="s">
        <v>284</v>
      </c>
    </row>
    <row r="25" spans="1:2">
      <c r="A25" s="138" t="s">
        <v>233</v>
      </c>
      <c r="B25" s="139" t="s">
        <v>284</v>
      </c>
    </row>
    <row r="26" spans="1:2">
      <c r="A26" s="138" t="s">
        <v>235</v>
      </c>
      <c r="B26" s="139" t="s">
        <v>283</v>
      </c>
    </row>
    <row r="27" spans="1:2">
      <c r="A27" s="138" t="s">
        <v>237</v>
      </c>
      <c r="B27" s="139" t="s">
        <v>287</v>
      </c>
    </row>
    <row r="28" spans="1:2">
      <c r="A28" s="138" t="s">
        <v>239</v>
      </c>
      <c r="B28" s="139" t="s">
        <v>191</v>
      </c>
    </row>
    <row r="29" spans="1:2">
      <c r="A29" s="138" t="s">
        <v>241</v>
      </c>
      <c r="B29" s="139" t="s">
        <v>284</v>
      </c>
    </row>
    <row r="30" spans="1:2">
      <c r="A30" s="138" t="s">
        <v>243</v>
      </c>
      <c r="B30" s="139" t="s">
        <v>191</v>
      </c>
    </row>
    <row r="31" spans="1:2">
      <c r="A31" s="138" t="s">
        <v>245</v>
      </c>
      <c r="B31" s="139" t="s">
        <v>284</v>
      </c>
    </row>
    <row r="32" spans="1:2">
      <c r="A32" s="138" t="s">
        <v>247</v>
      </c>
      <c r="B32" s="139" t="s">
        <v>283</v>
      </c>
    </row>
    <row r="33" spans="1:2">
      <c r="A33" s="138" t="s">
        <v>249</v>
      </c>
      <c r="B33" s="139" t="s">
        <v>191</v>
      </c>
    </row>
    <row r="34" spans="1:2">
      <c r="A34" s="138" t="s">
        <v>251</v>
      </c>
      <c r="B34" s="139" t="s">
        <v>191</v>
      </c>
    </row>
    <row r="35" spans="1:2">
      <c r="A35" s="138" t="s">
        <v>253</v>
      </c>
      <c r="B35" s="139" t="s">
        <v>284</v>
      </c>
    </row>
    <row r="36" spans="1:2">
      <c r="A36" s="138" t="s">
        <v>190</v>
      </c>
      <c r="B36" s="139" t="s">
        <v>191</v>
      </c>
    </row>
    <row r="37" spans="1:2">
      <c r="A37" s="138" t="s">
        <v>193</v>
      </c>
      <c r="B37" s="139" t="s">
        <v>284</v>
      </c>
    </row>
    <row r="38" spans="1:2">
      <c r="A38" s="138" t="s">
        <v>195</v>
      </c>
      <c r="B38" s="139" t="s">
        <v>191</v>
      </c>
    </row>
    <row r="39" spans="1:2">
      <c r="A39" s="138" t="s">
        <v>197</v>
      </c>
      <c r="B39" s="139" t="s">
        <v>191</v>
      </c>
    </row>
    <row r="40" spans="1:2">
      <c r="A40" s="138" t="s">
        <v>199</v>
      </c>
      <c r="B40" s="139" t="s">
        <v>191</v>
      </c>
    </row>
    <row r="41" spans="1:2">
      <c r="A41" s="138" t="s">
        <v>201</v>
      </c>
      <c r="B41" s="139" t="s">
        <v>283</v>
      </c>
    </row>
    <row r="42" spans="1:2">
      <c r="A42" s="138" t="s">
        <v>203</v>
      </c>
      <c r="B42" s="139" t="s">
        <v>191</v>
      </c>
    </row>
    <row r="43" spans="1:2">
      <c r="A43" s="138" t="s">
        <v>205</v>
      </c>
      <c r="B43" s="139" t="s">
        <v>191</v>
      </c>
    </row>
    <row r="44" spans="1:2">
      <c r="A44" s="138" t="s">
        <v>207</v>
      </c>
      <c r="B44" s="139" t="s">
        <v>284</v>
      </c>
    </row>
    <row r="45" spans="1:2">
      <c r="A45" s="138" t="s">
        <v>209</v>
      </c>
      <c r="B45" s="139" t="s">
        <v>191</v>
      </c>
    </row>
    <row r="46" spans="1:2">
      <c r="A46" s="138" t="s">
        <v>211</v>
      </c>
      <c r="B46" s="139" t="s">
        <v>191</v>
      </c>
    </row>
    <row r="47" spans="1:2">
      <c r="A47" s="138" t="s">
        <v>213</v>
      </c>
      <c r="B47" s="139" t="s">
        <v>191</v>
      </c>
    </row>
    <row r="48" spans="1:2">
      <c r="A48" s="138" t="s">
        <v>215</v>
      </c>
      <c r="B48" s="139" t="s">
        <v>284</v>
      </c>
    </row>
    <row r="49" spans="1:2">
      <c r="A49" s="138" t="s">
        <v>217</v>
      </c>
      <c r="B49" s="139" t="s">
        <v>284</v>
      </c>
    </row>
    <row r="50" spans="1:2">
      <c r="A50" s="138" t="s">
        <v>219</v>
      </c>
      <c r="B50" s="139" t="s">
        <v>284</v>
      </c>
    </row>
    <row r="51" spans="1:2">
      <c r="A51" s="138" t="s">
        <v>220</v>
      </c>
      <c r="B51" s="139" t="s">
        <v>191</v>
      </c>
    </row>
    <row r="52" spans="1:2">
      <c r="A52" s="138" t="s">
        <v>222</v>
      </c>
      <c r="B52" s="139" t="s">
        <v>284</v>
      </c>
    </row>
    <row r="53" spans="1:2">
      <c r="A53" s="138" t="s">
        <v>224</v>
      </c>
      <c r="B53" s="139" t="s">
        <v>286</v>
      </c>
    </row>
    <row r="54" spans="1:2">
      <c r="A54" s="138" t="s">
        <v>226</v>
      </c>
      <c r="B54" s="139" t="s">
        <v>284</v>
      </c>
    </row>
    <row r="55" spans="1:2">
      <c r="A55" s="138" t="s">
        <v>228</v>
      </c>
      <c r="B55" s="139" t="s">
        <v>191</v>
      </c>
    </row>
    <row r="56" spans="1:2">
      <c r="A56" s="138" t="s">
        <v>230</v>
      </c>
      <c r="B56" s="139" t="s">
        <v>284</v>
      </c>
    </row>
    <row r="57" spans="1:2">
      <c r="A57" s="138" t="s">
        <v>232</v>
      </c>
      <c r="B57" s="139" t="s">
        <v>284</v>
      </c>
    </row>
    <row r="58" spans="1:2">
      <c r="A58" s="138" t="s">
        <v>234</v>
      </c>
      <c r="B58" s="139" t="s">
        <v>284</v>
      </c>
    </row>
    <row r="59" spans="1:2">
      <c r="A59" s="138" t="s">
        <v>236</v>
      </c>
      <c r="B59" s="139" t="s">
        <v>286</v>
      </c>
    </row>
    <row r="60" spans="1:2">
      <c r="A60" s="138" t="s">
        <v>238</v>
      </c>
      <c r="B60" s="139" t="s">
        <v>191</v>
      </c>
    </row>
    <row r="61" spans="1:2">
      <c r="A61" s="138" t="s">
        <v>240</v>
      </c>
      <c r="B61" s="139" t="s">
        <v>284</v>
      </c>
    </row>
    <row r="62" spans="1:2">
      <c r="A62" s="138" t="s">
        <v>242</v>
      </c>
      <c r="B62" s="139" t="s">
        <v>284</v>
      </c>
    </row>
    <row r="63" spans="1:2">
      <c r="A63" s="138" t="s">
        <v>244</v>
      </c>
      <c r="B63" s="139" t="s">
        <v>191</v>
      </c>
    </row>
    <row r="64" spans="1:2">
      <c r="A64" s="138" t="s">
        <v>246</v>
      </c>
      <c r="B64" s="139" t="s">
        <v>191</v>
      </c>
    </row>
    <row r="65" spans="1:2">
      <c r="A65" s="138" t="s">
        <v>248</v>
      </c>
      <c r="B65" s="139" t="s">
        <v>191</v>
      </c>
    </row>
    <row r="66" spans="1:2">
      <c r="A66" s="138" t="s">
        <v>250</v>
      </c>
      <c r="B66" s="139" t="s">
        <v>284</v>
      </c>
    </row>
    <row r="67" spans="1:2">
      <c r="A67" s="138" t="s">
        <v>252</v>
      </c>
      <c r="B67" s="139" t="s">
        <v>284</v>
      </c>
    </row>
    <row r="68" spans="1:2">
      <c r="A68" s="138" t="s">
        <v>254</v>
      </c>
      <c r="B68" s="139" t="s">
        <v>288</v>
      </c>
    </row>
    <row r="69" spans="1:2">
      <c r="A69" s="138" t="s">
        <v>255</v>
      </c>
      <c r="B69" s="139" t="s">
        <v>288</v>
      </c>
    </row>
    <row r="70" spans="1:2">
      <c r="A70" s="138" t="s">
        <v>256</v>
      </c>
      <c r="B70" s="139" t="s">
        <v>191</v>
      </c>
    </row>
    <row r="71" spans="1:2">
      <c r="A71" s="138" t="s">
        <v>257</v>
      </c>
      <c r="B71" s="139" t="s">
        <v>191</v>
      </c>
    </row>
  </sheetData>
  <mergeCells count="1">
    <mergeCell ref="A1:B1"/>
  </mergeCells>
  <phoneticPr fontId="2"/>
  <printOptions horizontalCentered="1"/>
  <pageMargins left="0.70866141732283472" right="0.70866141732283472"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【はじめに入力してください】基本情報入力シート</vt:lpstr>
      <vt:lpstr>基準値算定ページ</vt:lpstr>
      <vt:lpstr>緑化計画書</vt:lpstr>
      <vt:lpstr>事業者連名用別紙（計画書）</vt:lpstr>
      <vt:lpstr>緑化完了書</vt:lpstr>
      <vt:lpstr>事業者連名用別紙 (完了届)</vt:lpstr>
      <vt:lpstr>樹木等一覧表</vt:lpstr>
      <vt:lpstr>【参考資料】在来種リスト　あいうえお順</vt:lpstr>
      <vt:lpstr>【はじめに入力してください】基本情報入力シート!Print_Area</vt:lpstr>
      <vt:lpstr>'【参考資料】在来種リスト　あいうえお順'!Print_Area</vt:lpstr>
      <vt:lpstr>基準値算定ページ!Print_Area</vt:lpstr>
      <vt:lpstr>'事業者連名用別紙 (完了届)'!Print_Area</vt:lpstr>
      <vt:lpstr>'事業者連名用別紙（計画書）'!Print_Area</vt:lpstr>
      <vt:lpstr>緑化完了書!Print_Area</vt:lpstr>
      <vt:lpstr>緑化計画書!Print_Area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届出様式「緑化計画・完了書・樹木等一覧表」</dc:title>
  <dc:creator>千代田区</dc:creator>
  <cp:lastPrinted>2025-03-03T23:46:39Z</cp:lastPrinted>
  <dcterms:created xsi:type="dcterms:W3CDTF">2021-05-02T00:41:40Z</dcterms:created>
  <dcterms:modified xsi:type="dcterms:W3CDTF">2025-03-11T01:08:07Z</dcterms:modified>
</cp:coreProperties>
</file>