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C:\Users\0001095790\Desktop\"/>
    </mc:Choice>
  </mc:AlternateContent>
  <xr:revisionPtr revIDLastSave="0" documentId="13_ncr:1_{2B4E350A-B011-4515-9CED-23E8905854CB}" xr6:coauthVersionLast="47" xr6:coauthVersionMax="47" xr10:uidLastSave="{00000000-0000-0000-0000-000000000000}"/>
  <workbookProtection workbookAlgorithmName="SHA-512" workbookHashValue="0+hx5+ooFeQc/CvHr5irE3v5jWDG2r198jAe5OAbsLSLJVipoKy+nOH0J62PKNB75PynhNx4Ub8bytbcC4rD0Q==" workbookSaltValue="HPcB8YqfNb1UTHXhkwREpg==" workbookSpinCount="100000" lockStructure="1"/>
  <bookViews>
    <workbookView xWindow="-120" yWindow="-120" windowWidth="29040" windowHeight="15720" xr2:uid="{00000000-000D-0000-FFFF-FFFF00000000}"/>
  </bookViews>
  <sheets>
    <sheet name="【はじめに入力してください】基本情報入力シート" sheetId="8" r:id="rId1"/>
    <sheet name="基準値算定ページ" sheetId="9" r:id="rId2"/>
    <sheet name="緑化計画書" sheetId="3" r:id="rId3"/>
    <sheet name="事業者連名用別紙（計画書）" sheetId="12" r:id="rId4"/>
    <sheet name="緑化完了書" sheetId="5" r:id="rId5"/>
    <sheet name="事業者連名用別紙 (完了届)" sheetId="13" r:id="rId6"/>
    <sheet name="樹木等一覧表" sheetId="6" r:id="rId7"/>
    <sheet name="【参考資料】在来種リスト　あいうえお順" sheetId="11" r:id="rId8"/>
  </sheets>
  <definedNames>
    <definedName name="_xlnm._FilterDatabase" localSheetId="7" hidden="1">'【参考資料】在来種リスト　あいうえお順'!$A$2:$B$71</definedName>
    <definedName name="_xlnm.Print_Area" localSheetId="0">【はじめに入力してください】基本情報入力シート!$A$1:$C$14</definedName>
    <definedName name="_xlnm.Print_Area" localSheetId="7">'【参考資料】在来種リスト　あいうえお順'!$A$1:$B$71</definedName>
    <definedName name="_xlnm.Print_Area" localSheetId="1">基準値算定ページ!$A$1:$AH$74</definedName>
    <definedName name="_xlnm.Print_Area" localSheetId="5">'事業者連名用別紙 (完了届)'!$A$1:$S$35</definedName>
    <definedName name="_xlnm.Print_Area" localSheetId="3">'事業者連名用別紙（計画書）'!$A$1:$R$35</definedName>
    <definedName name="_xlnm.Print_Area" localSheetId="4">緑化完了書!$A$1:$AB$52</definedName>
    <definedName name="_xlnm.Print_Area" localSheetId="2">緑化計画書!$A$1:$AB$49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9" i="5" l="1"/>
  <c r="R19" i="5"/>
  <c r="L19" i="5"/>
  <c r="F19" i="5"/>
  <c r="A19" i="5"/>
  <c r="X16" i="3"/>
  <c r="R16" i="3"/>
  <c r="L16" i="3"/>
  <c r="F16" i="3"/>
  <c r="A16" i="3"/>
  <c r="Y12" i="9"/>
  <c r="H59" i="9" s="1"/>
  <c r="Y11" i="9"/>
  <c r="J13" i="9"/>
  <c r="J12" i="9"/>
  <c r="J11" i="9"/>
  <c r="R4" i="13"/>
  <c r="P4" i="13"/>
  <c r="N4" i="13"/>
  <c r="Q4" i="12"/>
  <c r="O4" i="12"/>
  <c r="M4" i="12"/>
  <c r="B5" i="12"/>
  <c r="J7" i="9"/>
  <c r="BL7" i="9" s="1"/>
  <c r="AI39" i="5"/>
  <c r="AI36" i="3"/>
  <c r="AE36" i="3"/>
  <c r="X26" i="5"/>
  <c r="X25" i="5"/>
  <c r="S22" i="5"/>
  <c r="AF43" i="5"/>
  <c r="AF42" i="5"/>
  <c r="AE42" i="5"/>
  <c r="AE39" i="5"/>
  <c r="AF31" i="5"/>
  <c r="AE30" i="5"/>
  <c r="AF29" i="5"/>
  <c r="AE29" i="5"/>
  <c r="AH25" i="5"/>
  <c r="AG25" i="5"/>
  <c r="AF25" i="5"/>
  <c r="L27" i="5" s="1"/>
  <c r="AF27" i="5" s="1"/>
  <c r="AE25" i="5"/>
  <c r="AE31" i="5"/>
  <c r="AF30" i="5"/>
  <c r="AH26" i="5"/>
  <c r="AG26" i="5"/>
  <c r="AF26" i="5"/>
  <c r="AE26" i="5"/>
  <c r="D14" i="5"/>
  <c r="G13" i="5"/>
  <c r="D12" i="5"/>
  <c r="D12" i="3"/>
  <c r="AF40" i="3"/>
  <c r="AF39" i="3"/>
  <c r="AE39" i="3"/>
  <c r="P40" i="3" s="1"/>
  <c r="AE28" i="3"/>
  <c r="AF28" i="3"/>
  <c r="AF27" i="3"/>
  <c r="AF26" i="3"/>
  <c r="AE27" i="3"/>
  <c r="AE26" i="3"/>
  <c r="X23" i="3"/>
  <c r="X22" i="3"/>
  <c r="AH23" i="3"/>
  <c r="AH22" i="3"/>
  <c r="T24" i="3" s="1"/>
  <c r="AH24" i="3" s="1"/>
  <c r="AG23" i="3"/>
  <c r="AG22" i="3"/>
  <c r="AF23" i="3"/>
  <c r="AF22" i="3"/>
  <c r="AE23" i="3"/>
  <c r="AE22" i="3"/>
  <c r="S19" i="3"/>
  <c r="W22" i="5" l="1"/>
  <c r="P24" i="3"/>
  <c r="AG24" i="3" s="1"/>
  <c r="G32" i="5"/>
  <c r="AE32" i="5" s="1"/>
  <c r="L24" i="3"/>
  <c r="AF24" i="3" s="1"/>
  <c r="U26" i="3"/>
  <c r="P43" i="5"/>
  <c r="T27" i="5"/>
  <c r="AH27" i="5" s="1"/>
  <c r="U31" i="5"/>
  <c r="O32" i="5"/>
  <c r="AF32" i="5" s="1"/>
  <c r="U30" i="5"/>
  <c r="G27" i="5"/>
  <c r="AE27" i="5" s="1"/>
  <c r="P27" i="5"/>
  <c r="AG27" i="5" s="1"/>
  <c r="G24" i="3"/>
  <c r="AE24" i="3" s="1"/>
  <c r="U29" i="5"/>
  <c r="O29" i="3"/>
  <c r="AF29" i="3" s="1"/>
  <c r="U28" i="3"/>
  <c r="G29" i="3"/>
  <c r="AE29" i="3" s="1"/>
  <c r="U27" i="3"/>
  <c r="Y13" i="9"/>
  <c r="T26" i="9" s="1"/>
  <c r="J10" i="9"/>
  <c r="J9" i="9"/>
  <c r="J8" i="9"/>
  <c r="G13" i="3"/>
  <c r="D14" i="3"/>
  <c r="S39" i="9" l="1"/>
  <c r="X24" i="3"/>
  <c r="AS48" i="9"/>
  <c r="AM48" i="9"/>
  <c r="AS39" i="9"/>
  <c r="AM39" i="9"/>
  <c r="AM32" i="9"/>
  <c r="AS32" i="9"/>
  <c r="G34" i="5"/>
  <c r="U32" i="5"/>
  <c r="X27" i="5"/>
  <c r="W19" i="3"/>
  <c r="U40" i="3"/>
  <c r="O34" i="5"/>
  <c r="G31" i="3"/>
  <c r="AE31" i="3" s="1"/>
  <c r="O31" i="3"/>
  <c r="AF31" i="3" s="1"/>
  <c r="U29" i="3"/>
  <c r="J55" i="9"/>
  <c r="N59" i="9" s="1"/>
  <c r="S48" i="9" l="1"/>
  <c r="U31" i="3"/>
  <c r="AI35" i="3" s="1"/>
  <c r="AI38" i="3" s="1"/>
  <c r="AA39" i="9"/>
  <c r="S32" i="9"/>
  <c r="U43" i="5"/>
  <c r="AG31" i="3" l="1"/>
  <c r="U36" i="3" s="1"/>
  <c r="H11" i="6" l="1"/>
  <c r="H39" i="9" l="1"/>
  <c r="T59" i="9"/>
  <c r="M32" i="9"/>
  <c r="H48" i="9"/>
  <c r="W39" i="9" l="1"/>
  <c r="M21" i="9"/>
  <c r="N39" i="9"/>
  <c r="O44" i="9"/>
  <c r="H32" i="9"/>
  <c r="H43" i="6"/>
  <c r="H34" i="6"/>
  <c r="H24" i="6"/>
  <c r="H18" i="6"/>
  <c r="V32" i="9" l="1"/>
  <c r="V48" i="9"/>
  <c r="M19" i="9" s="1"/>
  <c r="H25" i="6"/>
  <c r="AD39" i="9"/>
  <c r="G22" i="5" l="1"/>
  <c r="AF22" i="5" s="1"/>
  <c r="G19" i="3"/>
  <c r="AF19" i="3" s="1"/>
  <c r="M17" i="9"/>
  <c r="C22" i="5" s="1"/>
  <c r="AE22" i="5" s="1"/>
  <c r="AF34" i="5"/>
  <c r="L22" i="5" l="1"/>
  <c r="C19" i="3"/>
  <c r="AE19" i="3" s="1"/>
  <c r="L19" i="3" s="1"/>
  <c r="AE34" i="5" l="1"/>
  <c r="U34" i="5" s="1"/>
  <c r="AI38" i="5" s="1"/>
  <c r="AI41" i="5" s="1"/>
  <c r="AG34" i="5" l="1"/>
  <c r="U3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NTT-TEST</author>
    <author>Administrator</author>
  </authors>
  <commentList>
    <comment ref="B4" authorId="0" shapeId="0" xr:uid="{31AA39E0-D6F8-4DF3-A90E-DFEF211DFB8F}">
      <text>
        <r>
          <rPr>
            <b/>
            <sz val="9"/>
            <color indexed="81"/>
            <rFont val="BIZ UDPゴシック"/>
            <family val="3"/>
            <charset val="128"/>
          </rPr>
          <t>「民間施設の敷地」「公共施設の敷地」プルダウンで選択します。</t>
        </r>
      </text>
    </comment>
    <comment ref="B13" authorId="1" shapeId="0" xr:uid="{00000000-0006-0000-0000-000001000000}">
      <text>
        <r>
          <rPr>
            <b/>
            <sz val="9"/>
            <color indexed="81"/>
            <rFont val="BIZ UDPゴシック"/>
            <family val="3"/>
            <charset val="128"/>
          </rPr>
          <t>「有」「無」をプルダウンで選択します。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Rieko</author>
    <author>NTT-TEST</author>
  </authors>
  <commentList>
    <comment ref="A2" authorId="0" shapeId="0" xr:uid="{00000000-0006-0000-0200-000001000000}">
      <text>
        <r>
          <rPr>
            <b/>
            <sz val="9"/>
            <color indexed="81"/>
            <rFont val="BIZ UDPゴシック"/>
            <family val="3"/>
            <charset val="128"/>
          </rPr>
          <t>千代田区:変更届の場合はタイトルのセルのプルダウンから「緑化計画書（変更）」を選んでください。</t>
        </r>
      </text>
    </comment>
    <comment ref="W32" authorId="1" shapeId="0" xr:uid="{00000000-0006-0000-0200-000002000000}">
      <text>
        <r>
          <rPr>
            <sz val="9"/>
            <color indexed="81"/>
            <rFont val="BIZ UDPゴシック"/>
            <family val="3"/>
            <charset val="128"/>
          </rPr>
          <t>「足りないところ」から「実際に植えるところ」へ
　</t>
        </r>
        <r>
          <rPr>
            <b/>
            <sz val="9"/>
            <color indexed="10"/>
            <rFont val="BIZ UDPゴシック"/>
            <family val="3"/>
            <charset val="128"/>
          </rPr>
          <t>植栽すべき基準を実際に植えるところに振り替えるという考え方の表記になります。</t>
        </r>
      </text>
    </comment>
    <comment ref="F43" authorId="2" shapeId="0" xr:uid="{C930FD6F-E8AF-4775-A5B4-E39661AB8F3F}">
      <text>
        <r>
          <rPr>
            <b/>
            <sz val="9"/>
            <color indexed="81"/>
            <rFont val="BIZ UDPゴシック"/>
            <family val="3"/>
            <charset val="128"/>
          </rPr>
          <t>「全部有」「一部有」「無」をプルダウンで選択します。</t>
        </r>
      </text>
    </comment>
    <comment ref="P43" authorId="2" shapeId="0" xr:uid="{A6236CF5-71A4-4FD6-A21A-7DAF60C77194}">
      <text>
        <r>
          <rPr>
            <b/>
            <sz val="9"/>
            <color indexed="81"/>
            <rFont val="BIZ UDPゴシック"/>
            <family val="3"/>
            <charset val="128"/>
          </rPr>
          <t>「有」「無」をプルダウンで選択します。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 authorId="0" shapeId="0" xr:uid="{DADAFF9F-0391-4C16-87D0-CADBD48EC003}">
      <text>
        <r>
          <rPr>
            <b/>
            <sz val="9"/>
            <color indexed="81"/>
            <rFont val="BIZ UDPゴシック"/>
            <family val="3"/>
            <charset val="128"/>
          </rPr>
          <t>千代田区:変更届の場合はタイトルのセルのプルダウンから「緑化計画書（変更）」を選んでください。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Rieko</author>
    <author>NTT-TEST</author>
    <author>Administrator</author>
  </authors>
  <commentList>
    <comment ref="W35" authorId="0" shapeId="0" xr:uid="{00000000-0006-0000-0400-000001000000}">
      <text>
        <r>
          <rPr>
            <sz val="9"/>
            <color indexed="81"/>
            <rFont val="MS P ゴシック"/>
            <family val="3"/>
            <charset val="128"/>
          </rPr>
          <t xml:space="preserve">「足りないところ」から「実際に植えるところ」へ
植栽すべき基準を実際に植えるところに振り替える
</t>
        </r>
      </text>
    </comment>
    <comment ref="F46" authorId="1" shapeId="0" xr:uid="{53B791FC-AE3C-4438-987C-692ABB170DD8}">
      <text>
        <r>
          <rPr>
            <b/>
            <sz val="9"/>
            <color indexed="81"/>
            <rFont val="BIZ UDPゴシック"/>
            <family val="3"/>
            <charset val="128"/>
          </rPr>
          <t>「全部有」「一部有」「無」をプルダウンで選択します。</t>
        </r>
      </text>
    </comment>
    <comment ref="P46" authorId="1" shapeId="0" xr:uid="{2DA0C571-536F-4FE5-BB43-6FB4E34D3316}">
      <text>
        <r>
          <rPr>
            <b/>
            <sz val="9"/>
            <color indexed="81"/>
            <rFont val="BIZ UDPゴシック"/>
            <family val="3"/>
            <charset val="128"/>
          </rPr>
          <t>「有」「無」をプルダウンで選択します。</t>
        </r>
      </text>
    </comment>
    <comment ref="H48" authorId="2" shapeId="0" xr:uid="{00000000-0006-0000-0400-000002000000}">
      <text>
        <r>
          <rPr>
            <b/>
            <sz val="9"/>
            <color indexed="81"/>
            <rFont val="BIZ UDPゴシック"/>
            <family val="3"/>
            <charset val="128"/>
          </rPr>
          <t>「平成」「令和」をプルダウンで選択します。</t>
        </r>
      </text>
    </comment>
  </commentList>
</comments>
</file>

<file path=xl/sharedStrings.xml><?xml version="1.0" encoding="utf-8"?>
<sst xmlns="http://schemas.openxmlformats.org/spreadsheetml/2006/main" count="769" uniqueCount="336">
  <si>
    <t>名　称</t>
  </si>
  <si>
    <t>所在地</t>
  </si>
  <si>
    <t>千代田区</t>
  </si>
  <si>
    <t>施設の種類</t>
  </si>
  <si>
    <t>法定建蔽率</t>
  </si>
  <si>
    <t>敷地面積</t>
  </si>
  <si>
    <t>建築面積</t>
  </si>
  <si>
    <t>緑　化　面　積</t>
  </si>
  <si>
    <t>地上部</t>
  </si>
  <si>
    <t>樹木の緑化面積</t>
  </si>
  <si>
    <t>高木</t>
  </si>
  <si>
    <t>中木</t>
  </si>
  <si>
    <t>低木</t>
  </si>
  <si>
    <t>計</t>
  </si>
  <si>
    <t>既存樹木</t>
  </si>
  <si>
    <t>植栽樹木</t>
  </si>
  <si>
    <t>建築物上</t>
  </si>
  <si>
    <t>芝・草花等の面積</t>
  </si>
  <si>
    <t>屋上</t>
  </si>
  <si>
    <t>壁面</t>
  </si>
  <si>
    <t>ベランダ等</t>
  </si>
  <si>
    <t>振替面積</t>
  </si>
  <si>
    <t>設置面積</t>
  </si>
  <si>
    <t>接道部緑化</t>
  </si>
  <si>
    <t>生物多様性の配慮</t>
  </si>
  <si>
    <t>在来種植栽</t>
  </si>
  <si>
    <t>ビオトープの設置</t>
  </si>
  <si>
    <t>その他（自由記載）</t>
  </si>
  <si>
    <t>振替
場所</t>
    <phoneticPr fontId="2"/>
  </si>
  <si>
    <t>①</t>
    <phoneticPr fontId="2"/>
  </si>
  <si>
    <t>接道延長</t>
    <phoneticPr fontId="2"/>
  </si>
  <si>
    <t>第１号様式（第４条関係）</t>
  </si>
  <si>
    <t>下記のとおり、緑化計画書を提出します。</t>
  </si>
  <si>
    <t>千代田区長　殿</t>
  </si>
  <si>
    <t>電話</t>
  </si>
  <si>
    <t>氏名</t>
  </si>
  <si>
    <t>受付処理欄</t>
  </si>
  <si>
    <t>受付番号・受付年月日</t>
  </si>
  <si>
    <t>処理欄</t>
  </si>
  <si>
    <t>計</t>
    <rPh sb="0" eb="1">
      <t>ケイ</t>
    </rPh>
    <phoneticPr fontId="2"/>
  </si>
  <si>
    <t>計</t>
    <phoneticPr fontId="2"/>
  </si>
  <si>
    <t>合計</t>
    <rPh sb="0" eb="2">
      <t>ゴウケイ</t>
    </rPh>
    <phoneticPr fontId="2"/>
  </si>
  <si>
    <t>緑化面積の振替がある場合は記載します</t>
    <rPh sb="5" eb="7">
      <t>フリカエ</t>
    </rPh>
    <rPh sb="10" eb="12">
      <t>バアイ</t>
    </rPh>
    <rPh sb="13" eb="15">
      <t>キサイ</t>
    </rPh>
    <phoneticPr fontId="2"/>
  </si>
  <si>
    <t>太陽光発電設備等の設置がある場合は記載します</t>
    <rPh sb="14" eb="16">
      <t>バアイ</t>
    </rPh>
    <rPh sb="17" eb="19">
      <t>キサイ</t>
    </rPh>
    <phoneticPr fontId="2"/>
  </si>
  <si>
    <t>緑地管理者（予定）</t>
    <rPh sb="6" eb="8">
      <t>ヨテイ</t>
    </rPh>
    <phoneticPr fontId="2"/>
  </si>
  <si>
    <t>完了予定年月</t>
    <phoneticPr fontId="2"/>
  </si>
  <si>
    <t>第2号様式（第5条関係）</t>
    <phoneticPr fontId="2"/>
  </si>
  <si>
    <t>計画書受付年月日・番号</t>
    <rPh sb="0" eb="3">
      <t>ケイカクショ</t>
    </rPh>
    <rPh sb="3" eb="5">
      <t>ウケツケ</t>
    </rPh>
    <rPh sb="5" eb="8">
      <t>ネンガッピ</t>
    </rPh>
    <rPh sb="9" eb="11">
      <t>バンゴウ</t>
    </rPh>
    <phoneticPr fontId="2"/>
  </si>
  <si>
    <t>第</t>
    <rPh sb="0" eb="1">
      <t>ダイ</t>
    </rPh>
    <phoneticPr fontId="2"/>
  </si>
  <si>
    <t>号</t>
    <rPh sb="0" eb="1">
      <t>ゴウ</t>
    </rPh>
    <phoneticPr fontId="2"/>
  </si>
  <si>
    <t>維持管理</t>
    <rPh sb="0" eb="4">
      <t>イジカンリ</t>
    </rPh>
    <phoneticPr fontId="2"/>
  </si>
  <si>
    <t>方法</t>
    <rPh sb="0" eb="2">
      <t>ホウホウ</t>
    </rPh>
    <phoneticPr fontId="2"/>
  </si>
  <si>
    <t>特記事項</t>
    <rPh sb="0" eb="2">
      <t>トッキ</t>
    </rPh>
    <rPh sb="2" eb="4">
      <t>ジコウ</t>
    </rPh>
    <phoneticPr fontId="2"/>
  </si>
  <si>
    <t>地上部</t>
    <rPh sb="0" eb="3">
      <t>チジョウブ</t>
    </rPh>
    <phoneticPr fontId="2"/>
  </si>
  <si>
    <t>建築物上</t>
    <rPh sb="0" eb="2">
      <t>ケンチク</t>
    </rPh>
    <rPh sb="2" eb="3">
      <t>ブツ</t>
    </rPh>
    <rPh sb="3" eb="4">
      <t>ジョウ</t>
    </rPh>
    <phoneticPr fontId="2"/>
  </si>
  <si>
    <t>剪定</t>
    <rPh sb="0" eb="2">
      <t>センテイ</t>
    </rPh>
    <phoneticPr fontId="2"/>
  </si>
  <si>
    <t>施肥</t>
    <rPh sb="0" eb="2">
      <t>セヒ</t>
    </rPh>
    <phoneticPr fontId="2"/>
  </si>
  <si>
    <t>潅水</t>
    <rPh sb="0" eb="2">
      <t>カンスイ</t>
    </rPh>
    <phoneticPr fontId="2"/>
  </si>
  <si>
    <t>回／週</t>
    <rPh sb="0" eb="1">
      <t>カイ</t>
    </rPh>
    <rPh sb="2" eb="3">
      <t>シュウ</t>
    </rPh>
    <phoneticPr fontId="2"/>
  </si>
  <si>
    <t>住所</t>
    <phoneticPr fontId="2"/>
  </si>
  <si>
    <t>㎡</t>
    <phoneticPr fontId="2"/>
  </si>
  <si>
    <t>ｍ</t>
    <phoneticPr fontId="2"/>
  </si>
  <si>
    <t>②</t>
    <phoneticPr fontId="2"/>
  </si>
  <si>
    <t>③</t>
    <phoneticPr fontId="2"/>
  </si>
  <si>
    <t>％</t>
    <phoneticPr fontId="2"/>
  </si>
  <si>
    <t>建築物上又は地上部緑化が困難な理由</t>
    <phoneticPr fontId="2"/>
  </si>
  <si>
    <t>有・無</t>
    <rPh sb="0" eb="1">
      <t>アリ</t>
    </rPh>
    <rPh sb="2" eb="3">
      <t>ナシ</t>
    </rPh>
    <phoneticPr fontId="2"/>
  </si>
  <si>
    <t>無</t>
  </si>
  <si>
    <t>□</t>
  </si>
  <si>
    <t>建築物上から地上部へ</t>
  </si>
  <si>
    <t>地上部から建築物上へ</t>
    <phoneticPr fontId="2"/>
  </si>
  <si>
    <t>本</t>
    <rPh sb="0" eb="1">
      <t>ホン</t>
    </rPh>
    <phoneticPr fontId="2"/>
  </si>
  <si>
    <t>ベランダ</t>
    <phoneticPr fontId="2"/>
  </si>
  <si>
    <t>壁面</t>
    <phoneticPr fontId="2"/>
  </si>
  <si>
    <t>―</t>
    <phoneticPr fontId="2"/>
  </si>
  <si>
    <t>緑　化　完　了　書</t>
    <rPh sb="4" eb="5">
      <t>カン</t>
    </rPh>
    <rPh sb="6" eb="7">
      <t>リョウ</t>
    </rPh>
    <rPh sb="8" eb="9">
      <t>ショ</t>
    </rPh>
    <phoneticPr fontId="2"/>
  </si>
  <si>
    <t>別　表</t>
    <rPh sb="0" eb="1">
      <t>ベツ</t>
    </rPh>
    <rPh sb="2" eb="3">
      <t>ヒョウ</t>
    </rPh>
    <phoneticPr fontId="5"/>
  </si>
  <si>
    <t>樹　木　等　一　覧　表</t>
    <rPh sb="0" eb="1">
      <t>キ</t>
    </rPh>
    <rPh sb="2" eb="3">
      <t>キ</t>
    </rPh>
    <rPh sb="4" eb="5">
      <t>トウ</t>
    </rPh>
    <rPh sb="6" eb="7">
      <t>イチ</t>
    </rPh>
    <rPh sb="8" eb="9">
      <t>ラン</t>
    </rPh>
    <rPh sb="10" eb="11">
      <t>オモテ</t>
    </rPh>
    <phoneticPr fontId="5"/>
  </si>
  <si>
    <t>分　類</t>
    <rPh sb="0" eb="1">
      <t>ブン</t>
    </rPh>
    <rPh sb="2" eb="3">
      <t>タグイ</t>
    </rPh>
    <phoneticPr fontId="5"/>
  </si>
  <si>
    <t>植物名</t>
    <rPh sb="0" eb="3">
      <t>ショクブツメイ</t>
    </rPh>
    <phoneticPr fontId="5"/>
  </si>
  <si>
    <t>高　さ</t>
    <rPh sb="0" eb="1">
      <t>タカ</t>
    </rPh>
    <phoneticPr fontId="5"/>
  </si>
  <si>
    <t>仕様数量（本・㎡）</t>
    <rPh sb="0" eb="2">
      <t>シヨウ</t>
    </rPh>
    <rPh sb="2" eb="4">
      <t>スウリョウ</t>
    </rPh>
    <rPh sb="5" eb="6">
      <t>ホン</t>
    </rPh>
    <phoneticPr fontId="5"/>
  </si>
  <si>
    <t>備　考</t>
    <rPh sb="0" eb="1">
      <t>ソナエ</t>
    </rPh>
    <rPh sb="2" eb="3">
      <t>コウ</t>
    </rPh>
    <phoneticPr fontId="5"/>
  </si>
  <si>
    <t>地　　　上　　　部</t>
    <rPh sb="0" eb="1">
      <t>チ</t>
    </rPh>
    <rPh sb="4" eb="5">
      <t>ウエ</t>
    </rPh>
    <rPh sb="8" eb="9">
      <t>ブ</t>
    </rPh>
    <phoneticPr fontId="5"/>
  </si>
  <si>
    <t>樹　　　　　木</t>
    <rPh sb="0" eb="1">
      <t>キ</t>
    </rPh>
    <rPh sb="6" eb="7">
      <t>キ</t>
    </rPh>
    <phoneticPr fontId="5"/>
  </si>
  <si>
    <t>高　木</t>
    <rPh sb="0" eb="1">
      <t>タカ</t>
    </rPh>
    <rPh sb="2" eb="3">
      <t>キ</t>
    </rPh>
    <phoneticPr fontId="5"/>
  </si>
  <si>
    <t>ｍ</t>
  </si>
  <si>
    <t>本</t>
    <rPh sb="0" eb="1">
      <t>ホン</t>
    </rPh>
    <phoneticPr fontId="5"/>
  </si>
  <si>
    <t>高木　計</t>
    <rPh sb="0" eb="2">
      <t>コウボク</t>
    </rPh>
    <rPh sb="3" eb="4">
      <t>ケイ</t>
    </rPh>
    <phoneticPr fontId="2"/>
  </si>
  <si>
    <t>中　木</t>
    <rPh sb="0" eb="1">
      <t>チュウ</t>
    </rPh>
    <rPh sb="2" eb="3">
      <t>キ</t>
    </rPh>
    <phoneticPr fontId="5"/>
  </si>
  <si>
    <t>中木　計</t>
    <rPh sb="0" eb="1">
      <t>チュウ</t>
    </rPh>
    <rPh sb="3" eb="4">
      <t>ケイ</t>
    </rPh>
    <phoneticPr fontId="2"/>
  </si>
  <si>
    <t>低　木</t>
    <rPh sb="0" eb="1">
      <t>テイ</t>
    </rPh>
    <rPh sb="2" eb="3">
      <t>キ</t>
    </rPh>
    <phoneticPr fontId="5"/>
  </si>
  <si>
    <t>低木　計</t>
    <rPh sb="0" eb="2">
      <t>テイボク</t>
    </rPh>
    <rPh sb="3" eb="4">
      <t>ケイ</t>
    </rPh>
    <phoneticPr fontId="2"/>
  </si>
  <si>
    <t>地上部樹木　計</t>
    <rPh sb="0" eb="3">
      <t>チジョウブ</t>
    </rPh>
    <rPh sb="3" eb="5">
      <t>ジュモク</t>
    </rPh>
    <rPh sb="6" eb="7">
      <t>ケイ</t>
    </rPh>
    <phoneticPr fontId="5"/>
  </si>
  <si>
    <t>その他</t>
    <rPh sb="2" eb="3">
      <t>ホカ</t>
    </rPh>
    <phoneticPr fontId="2"/>
  </si>
  <si>
    <t>建築物上（屋上・壁面・ベランダ等）</t>
    <rPh sb="0" eb="3">
      <t>ケンチクブツ</t>
    </rPh>
    <rPh sb="3" eb="4">
      <t>ジョウ</t>
    </rPh>
    <rPh sb="5" eb="7">
      <t>オクジョウ</t>
    </rPh>
    <rPh sb="8" eb="10">
      <t>ヘキメン</t>
    </rPh>
    <rPh sb="15" eb="16">
      <t>トウ</t>
    </rPh>
    <phoneticPr fontId="5"/>
  </si>
  <si>
    <t>屋　　　上</t>
    <rPh sb="0" eb="1">
      <t>ヤ</t>
    </rPh>
    <rPh sb="4" eb="5">
      <t>ジョウ</t>
    </rPh>
    <phoneticPr fontId="5"/>
  </si>
  <si>
    <t>樹　　　木</t>
    <rPh sb="0" eb="1">
      <t>キ</t>
    </rPh>
    <rPh sb="4" eb="5">
      <t>キ</t>
    </rPh>
    <phoneticPr fontId="5"/>
  </si>
  <si>
    <t>高木</t>
    <rPh sb="0" eb="2">
      <t>コウボク</t>
    </rPh>
    <phoneticPr fontId="5"/>
  </si>
  <si>
    <t>中木</t>
    <rPh sb="0" eb="2">
      <t>チュウボク</t>
    </rPh>
    <phoneticPr fontId="5"/>
  </si>
  <si>
    <t>低木</t>
    <rPh sb="0" eb="2">
      <t>テイボク</t>
    </rPh>
    <phoneticPr fontId="5"/>
  </si>
  <si>
    <t>計</t>
    <rPh sb="0" eb="1">
      <t>ケイ</t>
    </rPh>
    <phoneticPr fontId="5"/>
  </si>
  <si>
    <t>芝・草花等</t>
    <rPh sb="0" eb="1">
      <t>シバ</t>
    </rPh>
    <rPh sb="2" eb="4">
      <t>クサバナ</t>
    </rPh>
    <rPh sb="4" eb="5">
      <t>トウ</t>
    </rPh>
    <phoneticPr fontId="5"/>
  </si>
  <si>
    <t>壁面・ベランダ等</t>
    <rPh sb="0" eb="2">
      <t>ヘキメン</t>
    </rPh>
    <rPh sb="7" eb="8">
      <t>トウ</t>
    </rPh>
    <phoneticPr fontId="5"/>
  </si>
  <si>
    <t>樹　　木</t>
    <rPh sb="0" eb="1">
      <t>キ</t>
    </rPh>
    <rPh sb="3" eb="4">
      <t>キ</t>
    </rPh>
    <phoneticPr fontId="5"/>
  </si>
  <si>
    <t>注</t>
    <rPh sb="0" eb="1">
      <t>チュウ</t>
    </rPh>
    <phoneticPr fontId="2"/>
  </si>
  <si>
    <t>１　可動式の植栽基盤の場合には、備考欄に明記する。</t>
    <rPh sb="2" eb="5">
      <t>カドウシキ</t>
    </rPh>
    <rPh sb="6" eb="7">
      <t>ショク</t>
    </rPh>
    <rPh sb="7" eb="8">
      <t>サイ</t>
    </rPh>
    <rPh sb="8" eb="10">
      <t>キバン</t>
    </rPh>
    <rPh sb="11" eb="13">
      <t>バアイ</t>
    </rPh>
    <rPh sb="16" eb="19">
      <t>ビコウラン</t>
    </rPh>
    <rPh sb="20" eb="22">
      <t>メイキ</t>
    </rPh>
    <phoneticPr fontId="5"/>
  </si>
  <si>
    <t>２　ベランダ等の欄に記載するものは、備考欄へ設置場所を記入する。</t>
    <rPh sb="6" eb="7">
      <t>トウ</t>
    </rPh>
    <rPh sb="8" eb="9">
      <t>ラン</t>
    </rPh>
    <rPh sb="10" eb="12">
      <t>キサイ</t>
    </rPh>
    <rPh sb="18" eb="21">
      <t>ビコウラン</t>
    </rPh>
    <rPh sb="22" eb="24">
      <t>セッチ</t>
    </rPh>
    <rPh sb="24" eb="26">
      <t>バショ</t>
    </rPh>
    <rPh sb="27" eb="29">
      <t>キニュウ</t>
    </rPh>
    <phoneticPr fontId="5"/>
  </si>
  <si>
    <t>３　既存樹木や移植樹木がある場合は、備考欄に既存、移植の別を記入する。</t>
    <rPh sb="2" eb="4">
      <t>キゾン</t>
    </rPh>
    <rPh sb="4" eb="6">
      <t>ジュモク</t>
    </rPh>
    <rPh sb="7" eb="9">
      <t>イショク</t>
    </rPh>
    <rPh sb="9" eb="11">
      <t>ジュモク</t>
    </rPh>
    <rPh sb="14" eb="16">
      <t>バアイ</t>
    </rPh>
    <rPh sb="18" eb="21">
      <t>ビコウラン</t>
    </rPh>
    <rPh sb="22" eb="24">
      <t>キゾン</t>
    </rPh>
    <rPh sb="25" eb="27">
      <t>イショク</t>
    </rPh>
    <rPh sb="28" eb="29">
      <t>ベツ</t>
    </rPh>
    <rPh sb="30" eb="32">
      <t>キニュウ</t>
    </rPh>
    <phoneticPr fontId="5"/>
  </si>
  <si>
    <t>４　芝・草花等、その他欄に記載するものについては、高さの欄を企画と読替える。</t>
    <rPh sb="2" eb="3">
      <t>シバ</t>
    </rPh>
    <rPh sb="4" eb="6">
      <t>クサバナ</t>
    </rPh>
    <rPh sb="6" eb="7">
      <t>ナド</t>
    </rPh>
    <rPh sb="10" eb="11">
      <t>ホカ</t>
    </rPh>
    <rPh sb="11" eb="12">
      <t>ラン</t>
    </rPh>
    <rPh sb="13" eb="15">
      <t>キサイ</t>
    </rPh>
    <rPh sb="25" eb="26">
      <t>タカ</t>
    </rPh>
    <rPh sb="28" eb="29">
      <t>ラン</t>
    </rPh>
    <rPh sb="30" eb="32">
      <t>キカク</t>
    </rPh>
    <rPh sb="33" eb="34">
      <t>ヨ</t>
    </rPh>
    <rPh sb="34" eb="35">
      <t>カ</t>
    </rPh>
    <phoneticPr fontId="5"/>
  </si>
  <si>
    <t>５　適宜行を追加、ページ増等で対応するか、上記の内容を盛り込んだ独自の様式でもよい。</t>
    <rPh sb="2" eb="4">
      <t>テキギ</t>
    </rPh>
    <rPh sb="4" eb="5">
      <t>ギョウ</t>
    </rPh>
    <rPh sb="6" eb="8">
      <t>ツイカ</t>
    </rPh>
    <rPh sb="12" eb="13">
      <t>フ</t>
    </rPh>
    <rPh sb="13" eb="14">
      <t>ナド</t>
    </rPh>
    <rPh sb="15" eb="17">
      <t>タイオウ</t>
    </rPh>
    <rPh sb="21" eb="23">
      <t>ジョウキ</t>
    </rPh>
    <rPh sb="24" eb="26">
      <t>ナイヨウ</t>
    </rPh>
    <rPh sb="27" eb="28">
      <t>モ</t>
    </rPh>
    <rPh sb="29" eb="30">
      <t>コ</t>
    </rPh>
    <rPh sb="32" eb="34">
      <t>ドクジ</t>
    </rPh>
    <rPh sb="35" eb="37">
      <t>ヨウシキ</t>
    </rPh>
    <phoneticPr fontId="5"/>
  </si>
  <si>
    <t xml:space="preserve"> 電話</t>
    <phoneticPr fontId="2"/>
  </si>
  <si>
    <t xml:space="preserve"> 氏名</t>
    <phoneticPr fontId="2"/>
  </si>
  <si>
    <t>項目</t>
    <rPh sb="0" eb="2">
      <t>コウモク</t>
    </rPh>
    <phoneticPr fontId="5"/>
  </si>
  <si>
    <t>名称</t>
    <rPh sb="0" eb="2">
      <t>メイショウ</t>
    </rPh>
    <phoneticPr fontId="5"/>
  </si>
  <si>
    <t>－</t>
    <phoneticPr fontId="5"/>
  </si>
  <si>
    <t>「千代田区」は不要</t>
    <rPh sb="1" eb="5">
      <t>チヨダク</t>
    </rPh>
    <rPh sb="7" eb="9">
      <t>フヨウ</t>
    </rPh>
    <phoneticPr fontId="5"/>
  </si>
  <si>
    <t>用途</t>
    <rPh sb="0" eb="2">
      <t>ヨウト</t>
    </rPh>
    <phoneticPr fontId="5"/>
  </si>
  <si>
    <t>建ぺい率</t>
    <rPh sb="0" eb="1">
      <t>ケン</t>
    </rPh>
    <rPh sb="3" eb="4">
      <t>リツ</t>
    </rPh>
    <phoneticPr fontId="5"/>
  </si>
  <si>
    <t>単位は自動</t>
    <rPh sb="0" eb="2">
      <t>タンイ</t>
    </rPh>
    <rPh sb="3" eb="5">
      <t>ジドウ</t>
    </rPh>
    <phoneticPr fontId="5"/>
  </si>
  <si>
    <t>敷地面積</t>
    <rPh sb="0" eb="2">
      <t>シキチ</t>
    </rPh>
    <rPh sb="2" eb="4">
      <t>メンセキ</t>
    </rPh>
    <phoneticPr fontId="5"/>
  </si>
  <si>
    <t>㎡</t>
    <phoneticPr fontId="5"/>
  </si>
  <si>
    <t>建築面積</t>
    <rPh sb="0" eb="2">
      <t>ケンチク</t>
    </rPh>
    <rPh sb="2" eb="4">
      <t>メンセキ</t>
    </rPh>
    <phoneticPr fontId="5"/>
  </si>
  <si>
    <t>屋上面積</t>
    <rPh sb="0" eb="2">
      <t>オクジョウ</t>
    </rPh>
    <rPh sb="2" eb="4">
      <t>メンセキ</t>
    </rPh>
    <phoneticPr fontId="5"/>
  </si>
  <si>
    <t>接道延長</t>
    <rPh sb="0" eb="1">
      <t>セツ</t>
    </rPh>
    <rPh sb="1" eb="2">
      <t>ミチ</t>
    </rPh>
    <rPh sb="2" eb="4">
      <t>エンチョウ</t>
    </rPh>
    <phoneticPr fontId="5"/>
  </si>
  <si>
    <t>ｍ</t>
    <phoneticPr fontId="5"/>
  </si>
  <si>
    <t>総合設計制度</t>
    <rPh sb="0" eb="2">
      <t>ソウゴウ</t>
    </rPh>
    <rPh sb="2" eb="4">
      <t>セッケイ</t>
    </rPh>
    <rPh sb="4" eb="6">
      <t>セイド</t>
    </rPh>
    <phoneticPr fontId="5"/>
  </si>
  <si>
    <t>接道緑化基準率</t>
    <rPh sb="0" eb="1">
      <t>セツ</t>
    </rPh>
    <rPh sb="1" eb="2">
      <t>ミチ</t>
    </rPh>
    <rPh sb="2" eb="4">
      <t>リョクカ</t>
    </rPh>
    <rPh sb="4" eb="6">
      <t>キジュン</t>
    </rPh>
    <rPh sb="6" eb="7">
      <t>リツ</t>
    </rPh>
    <phoneticPr fontId="5"/>
  </si>
  <si>
    <t>緑  化  基  準  値  計  算  表</t>
    <rPh sb="0" eb="1">
      <t>ミドリ</t>
    </rPh>
    <rPh sb="3" eb="4">
      <t>カ</t>
    </rPh>
    <rPh sb="6" eb="7">
      <t>モト</t>
    </rPh>
    <rPh sb="9" eb="10">
      <t>ジュン</t>
    </rPh>
    <rPh sb="12" eb="13">
      <t>チ</t>
    </rPh>
    <rPh sb="15" eb="16">
      <t>ケイ</t>
    </rPh>
    <rPh sb="18" eb="19">
      <t>サン</t>
    </rPh>
    <rPh sb="21" eb="22">
      <t>ヒョウ</t>
    </rPh>
    <phoneticPr fontId="5"/>
  </si>
  <si>
    <t>◆名称・敷地面積等</t>
    <rPh sb="1" eb="3">
      <t>メイショウ</t>
    </rPh>
    <rPh sb="4" eb="6">
      <t>シキチ</t>
    </rPh>
    <rPh sb="6" eb="8">
      <t>メンセキ</t>
    </rPh>
    <rPh sb="8" eb="9">
      <t>トウ</t>
    </rPh>
    <phoneticPr fontId="5"/>
  </si>
  <si>
    <t>名　称</t>
    <rPh sb="0" eb="1">
      <t>ナ</t>
    </rPh>
    <rPh sb="2" eb="3">
      <t>ショウ</t>
    </rPh>
    <phoneticPr fontId="5"/>
  </si>
  <si>
    <t>所 在 地</t>
    <rPh sb="0" eb="1">
      <t>ショ</t>
    </rPh>
    <rPh sb="2" eb="3">
      <t>ザイ</t>
    </rPh>
    <rPh sb="4" eb="5">
      <t>チ</t>
    </rPh>
    <phoneticPr fontId="5"/>
  </si>
  <si>
    <t>用  途</t>
    <rPh sb="0" eb="1">
      <t>ヨウ</t>
    </rPh>
    <rPh sb="3" eb="4">
      <t>ト</t>
    </rPh>
    <phoneticPr fontId="5"/>
  </si>
  <si>
    <t>総合設計制度適用</t>
    <rPh sb="0" eb="2">
      <t>ソウゴウ</t>
    </rPh>
    <rPh sb="2" eb="4">
      <t>セッケイ</t>
    </rPh>
    <rPh sb="4" eb="6">
      <t>セイド</t>
    </rPh>
    <rPh sb="6" eb="8">
      <t>テキヨウ</t>
    </rPh>
    <phoneticPr fontId="5"/>
  </si>
  <si>
    <t>◆各緑化基準値</t>
    <rPh sb="1" eb="2">
      <t>カク</t>
    </rPh>
    <rPh sb="2" eb="4">
      <t>リョクカ</t>
    </rPh>
    <rPh sb="4" eb="6">
      <t>キジュン</t>
    </rPh>
    <rPh sb="6" eb="7">
      <t>チ</t>
    </rPh>
    <phoneticPr fontId="5"/>
  </si>
  <si>
    <t>地上部緑化基準</t>
    <rPh sb="0" eb="2">
      <t>チジョウ</t>
    </rPh>
    <rPh sb="2" eb="3">
      <t>ブ</t>
    </rPh>
    <rPh sb="3" eb="5">
      <t>リョクカ</t>
    </rPh>
    <rPh sb="5" eb="7">
      <t>キジュン</t>
    </rPh>
    <phoneticPr fontId="5"/>
  </si>
  <si>
    <t>：</t>
    <phoneticPr fontId="5"/>
  </si>
  <si>
    <t>建築物上緑化基準</t>
    <rPh sb="0" eb="3">
      <t>ケンチクブツ</t>
    </rPh>
    <rPh sb="3" eb="4">
      <t>ジョウ</t>
    </rPh>
    <rPh sb="4" eb="6">
      <t>リョクカ</t>
    </rPh>
    <rPh sb="6" eb="8">
      <t>キジュン</t>
    </rPh>
    <phoneticPr fontId="5"/>
  </si>
  <si>
    <t>接道部緑化基準</t>
    <rPh sb="0" eb="1">
      <t>セツ</t>
    </rPh>
    <rPh sb="1" eb="2">
      <t>ミチ</t>
    </rPh>
    <rPh sb="2" eb="3">
      <t>ブ</t>
    </rPh>
    <rPh sb="3" eb="5">
      <t>リョクカ</t>
    </rPh>
    <rPh sb="5" eb="7">
      <t>キジュン</t>
    </rPh>
    <phoneticPr fontId="5"/>
  </si>
  <si>
    <t>・地上部緑化基準計算</t>
    <rPh sb="1" eb="3">
      <t>チジョウ</t>
    </rPh>
    <rPh sb="3" eb="4">
      <t>ブ</t>
    </rPh>
    <rPh sb="4" eb="6">
      <t>リョクカ</t>
    </rPh>
    <rPh sb="6" eb="8">
      <t>キジュン</t>
    </rPh>
    <rPh sb="8" eb="10">
      <t>ケイサン</t>
    </rPh>
    <phoneticPr fontId="5"/>
  </si>
  <si>
    <t>A式及びB式によって算出される面積のいずれか小さい面積</t>
    <rPh sb="1" eb="2">
      <t>シキ</t>
    </rPh>
    <rPh sb="2" eb="3">
      <t>オヨ</t>
    </rPh>
    <rPh sb="5" eb="6">
      <t>シキ</t>
    </rPh>
    <rPh sb="10" eb="12">
      <t>サンシュツ</t>
    </rPh>
    <rPh sb="15" eb="17">
      <t>メンセキ</t>
    </rPh>
    <rPh sb="22" eb="23">
      <t>チイ</t>
    </rPh>
    <rPh sb="25" eb="27">
      <t>メンセキ</t>
    </rPh>
    <phoneticPr fontId="5"/>
  </si>
  <si>
    <t>A式</t>
    <rPh sb="1" eb="2">
      <t>シキ</t>
    </rPh>
    <phoneticPr fontId="5"/>
  </si>
  <si>
    <t>（</t>
    <phoneticPr fontId="5"/>
  </si>
  <si>
    <t>）</t>
    <phoneticPr fontId="5"/>
  </si>
  <si>
    <t>×</t>
    <phoneticPr fontId="5"/>
  </si>
  <si>
    <t>＝</t>
    <phoneticPr fontId="5"/>
  </si>
  <si>
    <t>B式</t>
    <rPh sb="1" eb="2">
      <t>シキ</t>
    </rPh>
    <phoneticPr fontId="5"/>
  </si>
  <si>
    <t>））</t>
    <phoneticPr fontId="5"/>
  </si>
  <si>
    <t>・建築物上緑化基準計算</t>
    <rPh sb="1" eb="4">
      <t>ケンチクブツ</t>
    </rPh>
    <rPh sb="4" eb="5">
      <t>ジョウ</t>
    </rPh>
    <rPh sb="5" eb="7">
      <t>リョクカ</t>
    </rPh>
    <rPh sb="7" eb="9">
      <t>キジュン</t>
    </rPh>
    <rPh sb="9" eb="11">
      <t>ケイサン</t>
    </rPh>
    <phoneticPr fontId="5"/>
  </si>
  <si>
    <t>屋上面積（利用可能面積）</t>
    <rPh sb="0" eb="2">
      <t>オクジョウ</t>
    </rPh>
    <rPh sb="2" eb="4">
      <t>メンセキ</t>
    </rPh>
    <rPh sb="5" eb="7">
      <t>リヨウ</t>
    </rPh>
    <rPh sb="7" eb="9">
      <t>カノウ</t>
    </rPh>
    <rPh sb="9" eb="11">
      <t>メンセキ</t>
    </rPh>
    <phoneticPr fontId="5"/>
  </si>
  <si>
    <t>・接道部緑化基準計算</t>
    <rPh sb="1" eb="2">
      <t>セツ</t>
    </rPh>
    <rPh sb="2" eb="3">
      <t>ミチ</t>
    </rPh>
    <rPh sb="3" eb="4">
      <t>ブ</t>
    </rPh>
    <rPh sb="4" eb="6">
      <t>リョクカ</t>
    </rPh>
    <rPh sb="6" eb="8">
      <t>キジュン</t>
    </rPh>
    <rPh sb="8" eb="10">
      <t>ケイサン</t>
    </rPh>
    <phoneticPr fontId="5"/>
  </si>
  <si>
    <t>用途ごとに定められた緑化基準率により算出する長さ（裏面表参照）</t>
    <rPh sb="0" eb="2">
      <t>ヨウト</t>
    </rPh>
    <rPh sb="5" eb="6">
      <t>サダ</t>
    </rPh>
    <rPh sb="10" eb="12">
      <t>リョクカ</t>
    </rPh>
    <rPh sb="12" eb="14">
      <t>キジュン</t>
    </rPh>
    <rPh sb="14" eb="15">
      <t>リツ</t>
    </rPh>
    <rPh sb="18" eb="20">
      <t>サンシュツ</t>
    </rPh>
    <rPh sb="22" eb="23">
      <t>ナガ</t>
    </rPh>
    <rPh sb="25" eb="27">
      <t>リメン</t>
    </rPh>
    <rPh sb="27" eb="28">
      <t>ヒョウ</t>
    </rPh>
    <rPh sb="28" eb="30">
      <t>サンショウ</t>
    </rPh>
    <phoneticPr fontId="5"/>
  </si>
  <si>
    <t>・緑化基準率</t>
    <rPh sb="1" eb="3">
      <t>リョクカ</t>
    </rPh>
    <rPh sb="3" eb="5">
      <t>キジュン</t>
    </rPh>
    <rPh sb="5" eb="6">
      <t>リツ</t>
    </rPh>
    <phoneticPr fontId="5"/>
  </si>
  <si>
    <t>／</t>
    <phoneticPr fontId="5"/>
  </si>
  <si>
    <t>接道部長さ</t>
    <rPh sb="0" eb="2">
      <t>セツドウ</t>
    </rPh>
    <rPh sb="2" eb="3">
      <t>ブ</t>
    </rPh>
    <rPh sb="3" eb="4">
      <t>ナガ</t>
    </rPh>
    <phoneticPr fontId="5"/>
  </si>
  <si>
    <t>緑化基準率</t>
    <rPh sb="0" eb="2">
      <t>リョクカ</t>
    </rPh>
    <rPh sb="2" eb="4">
      <t>キジュン</t>
    </rPh>
    <rPh sb="4" eb="5">
      <t>リツ</t>
    </rPh>
    <phoneticPr fontId="5"/>
  </si>
  <si>
    <t>＜接道部緑化基準率一覧表＞</t>
    <rPh sb="1" eb="2">
      <t>セツ</t>
    </rPh>
    <rPh sb="2" eb="3">
      <t>ミチ</t>
    </rPh>
    <rPh sb="3" eb="4">
      <t>ブ</t>
    </rPh>
    <rPh sb="4" eb="6">
      <t>リョクカ</t>
    </rPh>
    <rPh sb="6" eb="8">
      <t>キジュン</t>
    </rPh>
    <rPh sb="8" eb="9">
      <t>リツ</t>
    </rPh>
    <rPh sb="9" eb="11">
      <t>イチラン</t>
    </rPh>
    <rPh sb="11" eb="12">
      <t>ヒョウ</t>
    </rPh>
    <phoneticPr fontId="5"/>
  </si>
  <si>
    <t>　　　　　　　　　敷地面積
 施設用途</t>
    <rPh sb="9" eb="11">
      <t>シキチ</t>
    </rPh>
    <rPh sb="11" eb="13">
      <t>メンセキ</t>
    </rPh>
    <rPh sb="16" eb="18">
      <t>シセツ</t>
    </rPh>
    <rPh sb="18" eb="20">
      <t>ヨウト</t>
    </rPh>
    <phoneticPr fontId="5"/>
  </si>
  <si>
    <t>500㎡未満</t>
    <rPh sb="4" eb="6">
      <t>ミマン</t>
    </rPh>
    <phoneticPr fontId="5"/>
  </si>
  <si>
    <t>500㎡以上
～
1000㎡未満</t>
    <rPh sb="4" eb="6">
      <t>イジョウ</t>
    </rPh>
    <rPh sb="14" eb="16">
      <t>ミマン</t>
    </rPh>
    <phoneticPr fontId="5"/>
  </si>
  <si>
    <t>1000㎡以上
～
3000㎡未満</t>
    <rPh sb="5" eb="7">
      <t>イジョウ</t>
    </rPh>
    <rPh sb="15" eb="17">
      <t>ミマン</t>
    </rPh>
    <phoneticPr fontId="5"/>
  </si>
  <si>
    <t>3000㎡以上
～
1万㎡未満</t>
    <rPh sb="5" eb="7">
      <t>イジョウ</t>
    </rPh>
    <rPh sb="11" eb="12">
      <t>マン</t>
    </rPh>
    <rPh sb="13" eb="15">
      <t>ミマン</t>
    </rPh>
    <phoneticPr fontId="5"/>
  </si>
  <si>
    <t>1万㎡以上
～
3万㎡未満</t>
    <rPh sb="1" eb="2">
      <t>マン</t>
    </rPh>
    <rPh sb="3" eb="5">
      <t>イジョウ</t>
    </rPh>
    <rPh sb="9" eb="10">
      <t>マン</t>
    </rPh>
    <rPh sb="11" eb="13">
      <t>ミマン</t>
    </rPh>
    <phoneticPr fontId="5"/>
  </si>
  <si>
    <t>3万㎡以上</t>
    <rPh sb="1" eb="2">
      <t>マン</t>
    </rPh>
    <rPh sb="3" eb="5">
      <t>イジョウ</t>
    </rPh>
    <phoneticPr fontId="5"/>
  </si>
  <si>
    <t>住宅、宿泊施設</t>
    <rPh sb="0" eb="1">
      <t>ジュウ</t>
    </rPh>
    <rPh sb="1" eb="2">
      <t>タク</t>
    </rPh>
    <rPh sb="3" eb="5">
      <t>シュクハク</t>
    </rPh>
    <rPh sb="5" eb="7">
      <t>シセツ</t>
    </rPh>
    <phoneticPr fontId="5"/>
  </si>
  <si>
    <t>４／１０</t>
    <phoneticPr fontId="5"/>
  </si>
  <si>
    <t>６／１０</t>
    <phoneticPr fontId="5"/>
  </si>
  <si>
    <t>７／１０</t>
    <phoneticPr fontId="5"/>
  </si>
  <si>
    <t>８／１０</t>
    <phoneticPr fontId="5"/>
  </si>
  <si>
    <t>野外運動場
野外娯楽施設
廃棄物等の処理施設</t>
    <rPh sb="0" eb="2">
      <t>ヤガイ</t>
    </rPh>
    <rPh sb="2" eb="5">
      <t>ウンドウジョウ</t>
    </rPh>
    <rPh sb="6" eb="8">
      <t>ヤガイ</t>
    </rPh>
    <rPh sb="8" eb="10">
      <t>ゴラク</t>
    </rPh>
    <rPh sb="10" eb="12">
      <t>シセツ</t>
    </rPh>
    <rPh sb="13" eb="16">
      <t>ハイキブツ</t>
    </rPh>
    <rPh sb="16" eb="17">
      <t>トウ</t>
    </rPh>
    <rPh sb="18" eb="20">
      <t>ショリ</t>
    </rPh>
    <rPh sb="20" eb="22">
      <t>シセツ</t>
    </rPh>
    <phoneticPr fontId="5"/>
  </si>
  <si>
    <t>工場、店舗、
事務所、駐車場、
資材置場、作業所</t>
    <rPh sb="0" eb="2">
      <t>コウジョウ</t>
    </rPh>
    <rPh sb="3" eb="5">
      <t>テンポ</t>
    </rPh>
    <rPh sb="7" eb="9">
      <t>ジム</t>
    </rPh>
    <rPh sb="9" eb="10">
      <t>ショ</t>
    </rPh>
    <rPh sb="11" eb="14">
      <t>チュウシャジョウ</t>
    </rPh>
    <rPh sb="16" eb="18">
      <t>シザイ</t>
    </rPh>
    <rPh sb="18" eb="19">
      <t>オ</t>
    </rPh>
    <rPh sb="19" eb="20">
      <t>バ</t>
    </rPh>
    <rPh sb="21" eb="23">
      <t>サギョウ</t>
    </rPh>
    <rPh sb="23" eb="24">
      <t>ショ</t>
    </rPh>
    <phoneticPr fontId="5"/>
  </si>
  <si>
    <t>２／１０</t>
    <phoneticPr fontId="5"/>
  </si>
  <si>
    <t>３／１０</t>
    <phoneticPr fontId="5"/>
  </si>
  <si>
    <t>５／１０</t>
    <phoneticPr fontId="5"/>
  </si>
  <si>
    <t>庁舎、学校、
医療施設、集会施設</t>
    <rPh sb="0" eb="2">
      <t>チョウシャ</t>
    </rPh>
    <rPh sb="3" eb="5">
      <t>ガッコウ</t>
    </rPh>
    <rPh sb="7" eb="9">
      <t>イリョウ</t>
    </rPh>
    <rPh sb="9" eb="11">
      <t>シセツ</t>
    </rPh>
    <rPh sb="12" eb="14">
      <t>シュウカイ</t>
    </rPh>
    <rPh sb="14" eb="16">
      <t>シセツ</t>
    </rPh>
    <phoneticPr fontId="5"/>
  </si>
  <si>
    <t>その他</t>
    <rPh sb="2" eb="3">
      <t>タ</t>
    </rPh>
    <phoneticPr fontId="5"/>
  </si>
  <si>
    <t>※複合用途の施設の場合は、1階部分における主たる用途</t>
    <rPh sb="1" eb="3">
      <t>フクゴウ</t>
    </rPh>
    <rPh sb="3" eb="5">
      <t>ヨウト</t>
    </rPh>
    <rPh sb="6" eb="8">
      <t>シセツ</t>
    </rPh>
    <rPh sb="9" eb="11">
      <t>バアイ</t>
    </rPh>
    <rPh sb="14" eb="15">
      <t>カイ</t>
    </rPh>
    <rPh sb="15" eb="17">
      <t>ブブン</t>
    </rPh>
    <rPh sb="21" eb="22">
      <t>シュ</t>
    </rPh>
    <rPh sb="24" eb="26">
      <t>ヨウト</t>
    </rPh>
    <phoneticPr fontId="5"/>
  </si>
  <si>
    <t>シートを保護しているため、編集できません。</t>
    <rPh sb="4" eb="6">
      <t>ホゴ</t>
    </rPh>
    <rPh sb="13" eb="15">
      <t>ヘンシュウ</t>
    </rPh>
    <phoneticPr fontId="5"/>
  </si>
  <si>
    <t>接道緑化長さ
基準</t>
    <rPh sb="0" eb="2">
      <t>セツドウ</t>
    </rPh>
    <rPh sb="2" eb="4">
      <t>リョクカ</t>
    </rPh>
    <rPh sb="4" eb="5">
      <t>ナガ</t>
    </rPh>
    <phoneticPr fontId="2"/>
  </si>
  <si>
    <t>法定建蔽率(%)</t>
    <phoneticPr fontId="2"/>
  </si>
  <si>
    <t>屋上利用可能面積</t>
    <rPh sb="0" eb="2">
      <t>オクジョウ</t>
    </rPh>
    <rPh sb="2" eb="4">
      <t>リヨウ</t>
    </rPh>
    <rPh sb="4" eb="6">
      <t>カノウ</t>
    </rPh>
    <rPh sb="6" eb="8">
      <t>メンセキ</t>
    </rPh>
    <phoneticPr fontId="5"/>
  </si>
  <si>
    <t>法定建蔽率</t>
    <rPh sb="0" eb="2">
      <t>ホウテイ</t>
    </rPh>
    <rPh sb="2" eb="5">
      <t>ケンペイリツ</t>
    </rPh>
    <phoneticPr fontId="5"/>
  </si>
  <si>
    <t>令和</t>
    <rPh sb="0" eb="2">
      <t>レイワ</t>
    </rPh>
    <phoneticPr fontId="2"/>
  </si>
  <si>
    <t>年</t>
    <rPh sb="0" eb="1">
      <t>ネン</t>
    </rPh>
    <phoneticPr fontId="2"/>
  </si>
  <si>
    <t>月</t>
    <rPh sb="0" eb="1">
      <t>ツキ</t>
    </rPh>
    <phoneticPr fontId="2"/>
  </si>
  <si>
    <t>日</t>
    <rPh sb="0" eb="1">
      <t>ヒ</t>
    </rPh>
    <phoneticPr fontId="2"/>
  </si>
  <si>
    <t>〒</t>
    <phoneticPr fontId="2"/>
  </si>
  <si>
    <t>樹種等</t>
    <rPh sb="0" eb="2">
      <t>ジュシュ</t>
    </rPh>
    <rPh sb="2" eb="3">
      <t>ナド</t>
    </rPh>
    <phoneticPr fontId="2"/>
  </si>
  <si>
    <t>種別</t>
    <rPh sb="0" eb="2">
      <t>シュベツ</t>
    </rPh>
    <phoneticPr fontId="2"/>
  </si>
  <si>
    <t>アカガシ</t>
    <phoneticPr fontId="2"/>
  </si>
  <si>
    <t>タチツボスミレ</t>
    <phoneticPr fontId="2"/>
  </si>
  <si>
    <t>多年草</t>
    <rPh sb="0" eb="3">
      <t>タネンソウ</t>
    </rPh>
    <phoneticPr fontId="2"/>
  </si>
  <si>
    <t>アキカラマツ</t>
    <phoneticPr fontId="2"/>
  </si>
  <si>
    <t>タブノキ</t>
    <phoneticPr fontId="2"/>
  </si>
  <si>
    <t>アケビ</t>
    <phoneticPr fontId="2"/>
  </si>
  <si>
    <t>チガヤ</t>
    <phoneticPr fontId="2"/>
  </si>
  <si>
    <t>アラカシ</t>
    <phoneticPr fontId="2"/>
  </si>
  <si>
    <t>ツリガネニンジン</t>
    <phoneticPr fontId="2"/>
  </si>
  <si>
    <t>イヌシデ</t>
    <phoneticPr fontId="2"/>
  </si>
  <si>
    <t>ツワブキ</t>
    <phoneticPr fontId="2"/>
  </si>
  <si>
    <t>イヌツゲ</t>
    <phoneticPr fontId="2"/>
  </si>
  <si>
    <t>テイカカズラ</t>
    <phoneticPr fontId="2"/>
  </si>
  <si>
    <t>イヌビワ</t>
    <phoneticPr fontId="2"/>
  </si>
  <si>
    <t>ニガナ</t>
    <phoneticPr fontId="2"/>
  </si>
  <si>
    <t>イヌワラビ</t>
    <phoneticPr fontId="2"/>
  </si>
  <si>
    <t>ネジバナ</t>
    <phoneticPr fontId="2"/>
  </si>
  <si>
    <t>イノデ</t>
    <phoneticPr fontId="2"/>
  </si>
  <si>
    <t>ネズミモチ</t>
    <phoneticPr fontId="2"/>
  </si>
  <si>
    <t>イボタノキ</t>
    <phoneticPr fontId="2"/>
  </si>
  <si>
    <t>ノアザミ</t>
    <phoneticPr fontId="2"/>
  </si>
  <si>
    <t>イロハモミジ</t>
    <phoneticPr fontId="2"/>
  </si>
  <si>
    <t>ノガリヤス</t>
    <phoneticPr fontId="2"/>
  </si>
  <si>
    <t>ウツギ</t>
    <phoneticPr fontId="2"/>
  </si>
  <si>
    <t>ノカンゾウ</t>
    <phoneticPr fontId="2"/>
  </si>
  <si>
    <t>ウワミズザクラ</t>
    <phoneticPr fontId="2"/>
  </si>
  <si>
    <t>ハナイカダ</t>
    <phoneticPr fontId="2"/>
  </si>
  <si>
    <t>エゴノキ</t>
    <phoneticPr fontId="2"/>
  </si>
  <si>
    <t>ヒイラギ</t>
    <phoneticPr fontId="2"/>
  </si>
  <si>
    <t>エノキ</t>
    <phoneticPr fontId="2"/>
  </si>
  <si>
    <t>ヒサカキ</t>
    <phoneticPr fontId="2"/>
  </si>
  <si>
    <t>ベニシダ</t>
    <phoneticPr fontId="2"/>
  </si>
  <si>
    <t>カントウタンポポ</t>
    <phoneticPr fontId="2"/>
  </si>
  <si>
    <t>マユミ</t>
    <phoneticPr fontId="2"/>
  </si>
  <si>
    <t>キヅタ</t>
    <phoneticPr fontId="2"/>
  </si>
  <si>
    <t>マンリョウ</t>
    <phoneticPr fontId="2"/>
  </si>
  <si>
    <t>クサボケ</t>
    <phoneticPr fontId="2"/>
  </si>
  <si>
    <t>ミズキ</t>
    <phoneticPr fontId="2"/>
  </si>
  <si>
    <t>クヌギ</t>
    <phoneticPr fontId="2"/>
  </si>
  <si>
    <t>ミズヒキ</t>
    <phoneticPr fontId="2"/>
  </si>
  <si>
    <t>ケヤキ</t>
    <phoneticPr fontId="2"/>
  </si>
  <si>
    <t>ムクノキ</t>
    <phoneticPr fontId="2"/>
  </si>
  <si>
    <t>コナラ</t>
    <phoneticPr fontId="2"/>
  </si>
  <si>
    <t>ムラサキシキブ</t>
    <phoneticPr fontId="2"/>
  </si>
  <si>
    <t>ゴンズイ</t>
    <phoneticPr fontId="2"/>
  </si>
  <si>
    <t>モチノキ</t>
    <phoneticPr fontId="2"/>
  </si>
  <si>
    <t>サネカズラ</t>
    <phoneticPr fontId="2"/>
  </si>
  <si>
    <t>ヤブコウジ</t>
    <phoneticPr fontId="2"/>
  </si>
  <si>
    <t>サンショウ</t>
    <phoneticPr fontId="2"/>
  </si>
  <si>
    <t>ヤブソテツ</t>
    <phoneticPr fontId="2"/>
  </si>
  <si>
    <t>ジャノヒゲ</t>
    <phoneticPr fontId="2"/>
  </si>
  <si>
    <t>ヤブツバキ</t>
    <phoneticPr fontId="2"/>
  </si>
  <si>
    <t>シラカシ</t>
    <phoneticPr fontId="2"/>
  </si>
  <si>
    <t>ヤブニッケイ</t>
    <phoneticPr fontId="2"/>
  </si>
  <si>
    <t>シラヤマギク</t>
    <phoneticPr fontId="2"/>
  </si>
  <si>
    <t>ヤブミョウガ</t>
    <phoneticPr fontId="2"/>
  </si>
  <si>
    <t>シロダモ</t>
    <phoneticPr fontId="2"/>
  </si>
  <si>
    <t>ヤブラン</t>
    <phoneticPr fontId="2"/>
  </si>
  <si>
    <t>スイカズラ</t>
    <phoneticPr fontId="2"/>
  </si>
  <si>
    <t>ヤマイタチシダ</t>
    <phoneticPr fontId="2"/>
  </si>
  <si>
    <t>スイバ</t>
    <phoneticPr fontId="2"/>
  </si>
  <si>
    <t>ヤマグワ</t>
    <phoneticPr fontId="2"/>
  </si>
  <si>
    <t>ススキ</t>
    <phoneticPr fontId="2"/>
  </si>
  <si>
    <t>ヤマザクラ</t>
    <phoneticPr fontId="2"/>
  </si>
  <si>
    <t>スダジイ</t>
    <phoneticPr fontId="2"/>
  </si>
  <si>
    <t>ヤマハギ</t>
    <phoneticPr fontId="2"/>
  </si>
  <si>
    <t>ヤマブキ</t>
    <phoneticPr fontId="2"/>
  </si>
  <si>
    <t>ワラビ</t>
    <phoneticPr fontId="2"/>
  </si>
  <si>
    <t>ワレモコウ</t>
    <phoneticPr fontId="2"/>
  </si>
  <si>
    <t xml:space="preserve">〒
</t>
    <phoneticPr fontId="2"/>
  </si>
  <si>
    <t>電話</t>
    <phoneticPr fontId="2"/>
  </si>
  <si>
    <t>処理欄</t>
    <rPh sb="0" eb="2">
      <t>ショリ</t>
    </rPh>
    <rPh sb="2" eb="3">
      <t>ラン</t>
    </rPh>
    <phoneticPr fontId="2"/>
  </si>
  <si>
    <t>緑　化　完　了　書</t>
    <rPh sb="0" eb="1">
      <t>ミドリ</t>
    </rPh>
    <rPh sb="2" eb="3">
      <t>カ</t>
    </rPh>
    <rPh sb="4" eb="5">
      <t>カン</t>
    </rPh>
    <rPh sb="6" eb="7">
      <t>リョウ</t>
    </rPh>
    <rPh sb="8" eb="9">
      <t>ショ</t>
    </rPh>
    <phoneticPr fontId="2"/>
  </si>
  <si>
    <t>入力欄　（色のついたセルのみ入力可能です）</t>
    <rPh sb="0" eb="2">
      <t>ニュウリョク</t>
    </rPh>
    <rPh sb="2" eb="3">
      <t>ラン</t>
    </rPh>
    <rPh sb="5" eb="6">
      <t>イロ</t>
    </rPh>
    <rPh sb="14" eb="16">
      <t>ニュウリョク</t>
    </rPh>
    <rPh sb="16" eb="18">
      <t>カノウ</t>
    </rPh>
    <phoneticPr fontId="5"/>
  </si>
  <si>
    <t>在来種リスト（参考）</t>
    <rPh sb="0" eb="3">
      <t>ザイライシュ</t>
    </rPh>
    <rPh sb="7" eb="9">
      <t>サンコウ</t>
    </rPh>
    <phoneticPr fontId="2"/>
  </si>
  <si>
    <t>pot・㎡</t>
  </si>
  <si>
    <t>④=①+②</t>
    <phoneticPr fontId="2"/>
  </si>
  <si>
    <t>⑤=④+③</t>
    <phoneticPr fontId="2"/>
  </si>
  <si>
    <t>⑥ みなし面積</t>
    <phoneticPr fontId="2"/>
  </si>
  <si>
    <t>ｋＷ</t>
    <phoneticPr fontId="2"/>
  </si>
  <si>
    <t>シートを保護しているため</t>
    <rPh sb="4" eb="6">
      <t>ホゴ</t>
    </rPh>
    <phoneticPr fontId="2"/>
  </si>
  <si>
    <t>ブルーでマスキングされている</t>
    <phoneticPr fontId="2"/>
  </si>
  <si>
    <t>部分以外は編集できません</t>
    <rPh sb="0" eb="2">
      <t>ブブン</t>
    </rPh>
    <rPh sb="2" eb="4">
      <t>イガイ</t>
    </rPh>
    <rPh sb="5" eb="7">
      <t>ヘンシュウ</t>
    </rPh>
    <phoneticPr fontId="2"/>
  </si>
  <si>
    <t>㎡</t>
  </si>
  <si>
    <t>pot</t>
  </si>
  <si>
    <t>⑦ 地上部</t>
    <phoneticPr fontId="2"/>
  </si>
  <si>
    <t>緑地管理者</t>
    <phoneticPr fontId="2"/>
  </si>
  <si>
    <t>⑤+⑥ 合計緑化（みなし面積含）</t>
    <rPh sb="12" eb="14">
      <t>メンセキ</t>
    </rPh>
    <phoneticPr fontId="2"/>
  </si>
  <si>
    <t>⑧ 建築物上</t>
    <phoneticPr fontId="2"/>
  </si>
  <si>
    <t>回／年</t>
    <rPh sb="0" eb="1">
      <t>カイ</t>
    </rPh>
    <rPh sb="2" eb="3">
      <t>ネン</t>
    </rPh>
    <phoneticPr fontId="2"/>
  </si>
  <si>
    <t>□全部有□一部有□無</t>
  </si>
  <si>
    <t>□有□無</t>
  </si>
  <si>
    <t>□自動□手動</t>
  </si>
  <si>
    <t>ガマズミ</t>
    <phoneticPr fontId="2"/>
  </si>
  <si>
    <t>つる性</t>
    <rPh sb="2" eb="3">
      <t>セイ</t>
    </rPh>
    <phoneticPr fontId="2"/>
  </si>
  <si>
    <t>高木</t>
    <rPh sb="0" eb="2">
      <t>コウボク</t>
    </rPh>
    <phoneticPr fontId="2"/>
  </si>
  <si>
    <t>中木～高木</t>
    <rPh sb="0" eb="1">
      <t>チュウ</t>
    </rPh>
    <rPh sb="1" eb="2">
      <t>ボク</t>
    </rPh>
    <rPh sb="3" eb="4">
      <t>コウ</t>
    </rPh>
    <rPh sb="4" eb="5">
      <t>ボク</t>
    </rPh>
    <phoneticPr fontId="2"/>
  </si>
  <si>
    <t>低木</t>
    <rPh sb="0" eb="2">
      <t>テイボク</t>
    </rPh>
    <phoneticPr fontId="2"/>
  </si>
  <si>
    <t>低木～高木</t>
    <rPh sb="0" eb="1">
      <t>テイ</t>
    </rPh>
    <rPh sb="1" eb="2">
      <t>ボク</t>
    </rPh>
    <rPh sb="3" eb="4">
      <t>コウ</t>
    </rPh>
    <rPh sb="4" eb="5">
      <t>ボク</t>
    </rPh>
    <phoneticPr fontId="2"/>
  </si>
  <si>
    <t>低木～中木</t>
    <rPh sb="0" eb="1">
      <t>テイ</t>
    </rPh>
    <rPh sb="1" eb="2">
      <t>ボク</t>
    </rPh>
    <rPh sb="3" eb="4">
      <t>チュウ</t>
    </rPh>
    <rPh sb="4" eb="5">
      <t>ボク</t>
    </rPh>
    <phoneticPr fontId="2"/>
  </si>
  <si>
    <t>「緑化計画・完了書・樹木一覧表」</t>
    <rPh sb="1" eb="3">
      <t>リョクカ</t>
    </rPh>
    <rPh sb="3" eb="5">
      <t>ケイカク</t>
    </rPh>
    <rPh sb="6" eb="8">
      <t>カンリョウ</t>
    </rPh>
    <rPh sb="8" eb="9">
      <t>ショ</t>
    </rPh>
    <rPh sb="10" eb="12">
      <t>ジュモク</t>
    </rPh>
    <rPh sb="12" eb="14">
      <t>イチラン</t>
    </rPh>
    <rPh sb="14" eb="15">
      <t>ヒョウ</t>
    </rPh>
    <phoneticPr fontId="2"/>
  </si>
  <si>
    <t>％</t>
    <phoneticPr fontId="5"/>
  </si>
  <si>
    <t>数値のみ記入します。</t>
    <rPh sb="0" eb="2">
      <t>スウチ</t>
    </rPh>
    <rPh sb="4" eb="6">
      <t>キニュウ</t>
    </rPh>
    <phoneticPr fontId="5"/>
  </si>
  <si>
    <t>下記のとおり、緑化完了書を提出します。</t>
    <rPh sb="9" eb="11">
      <t>カンリョウ</t>
    </rPh>
    <phoneticPr fontId="2"/>
  </si>
  <si>
    <t>必要に応じて行の追加を行ってください。印刷物にはマスキングの色は表示されません。</t>
    <rPh sb="0" eb="2">
      <t>ヒツヨウ</t>
    </rPh>
    <rPh sb="3" eb="4">
      <t>オウ</t>
    </rPh>
    <rPh sb="6" eb="7">
      <t>ギョウ</t>
    </rPh>
    <rPh sb="8" eb="10">
      <t>ツイカ</t>
    </rPh>
    <rPh sb="11" eb="12">
      <t>オコナ</t>
    </rPh>
    <rPh sb="19" eb="21">
      <t>インサツ</t>
    </rPh>
    <rPh sb="21" eb="22">
      <t>ブツ</t>
    </rPh>
    <rPh sb="30" eb="31">
      <t>イロ</t>
    </rPh>
    <rPh sb="32" eb="34">
      <t>ヒョウジ</t>
    </rPh>
    <phoneticPr fontId="2"/>
  </si>
  <si>
    <t>地上部の緑化面積 a</t>
    <phoneticPr fontId="2"/>
  </si>
  <si>
    <t>建築物上の緑化面積 b</t>
    <rPh sb="7" eb="9">
      <t>メンセキ</t>
    </rPh>
    <phoneticPr fontId="2"/>
  </si>
  <si>
    <t>接道部緑化率（％）</t>
    <rPh sb="5" eb="6">
      <t>リツ</t>
    </rPh>
    <phoneticPr fontId="2"/>
  </si>
  <si>
    <t>☟地上部・建築物上の緑化基準面積は、「基準値算定ページ」により算出した値を記載してください。（合計値は小数点第３位切捨）</t>
    <rPh sb="1" eb="3">
      <t>チジョウ</t>
    </rPh>
    <rPh sb="3" eb="4">
      <t>ブ</t>
    </rPh>
    <rPh sb="5" eb="8">
      <t>ケンチクブツ</t>
    </rPh>
    <rPh sb="8" eb="9">
      <t>ジョウ</t>
    </rPh>
    <rPh sb="10" eb="12">
      <t>リョクカ</t>
    </rPh>
    <rPh sb="12" eb="14">
      <t>キジュン</t>
    </rPh>
    <rPh sb="14" eb="16">
      <t>メンセキ</t>
    </rPh>
    <rPh sb="19" eb="21">
      <t>キジュン</t>
    </rPh>
    <rPh sb="21" eb="22">
      <t>チ</t>
    </rPh>
    <rPh sb="22" eb="24">
      <t>サンテイ</t>
    </rPh>
    <rPh sb="31" eb="33">
      <t>サンシュツ</t>
    </rPh>
    <rPh sb="35" eb="36">
      <t>アタイ</t>
    </rPh>
    <rPh sb="37" eb="39">
      <t>キサイ</t>
    </rPh>
    <rPh sb="47" eb="50">
      <t>ゴウケイチ</t>
    </rPh>
    <rPh sb="51" eb="54">
      <t>ショウスウテン</t>
    </rPh>
    <rPh sb="54" eb="55">
      <t>ダイ</t>
    </rPh>
    <rPh sb="56" eb="57">
      <t>イ</t>
    </rPh>
    <rPh sb="57" eb="59">
      <t>キリス</t>
    </rPh>
    <phoneticPr fontId="2"/>
  </si>
  <si>
    <t>☟緑化面積、接道部緑化長さそれぞれが基準値以上となるように策定してください。（合計値は小数点第３位切捨）</t>
    <rPh sb="1" eb="3">
      <t>リョクカ</t>
    </rPh>
    <rPh sb="3" eb="5">
      <t>メンセキ</t>
    </rPh>
    <rPh sb="6" eb="9">
      <t>セツドウブ</t>
    </rPh>
    <rPh sb="9" eb="11">
      <t>リョクカ</t>
    </rPh>
    <rPh sb="11" eb="12">
      <t>ナガ</t>
    </rPh>
    <rPh sb="29" eb="31">
      <t>サクテイ</t>
    </rPh>
    <rPh sb="39" eb="42">
      <t>ゴウケイチ</t>
    </rPh>
    <rPh sb="43" eb="46">
      <t>ショウスウテン</t>
    </rPh>
    <rPh sb="46" eb="47">
      <t>ダイ</t>
    </rPh>
    <rPh sb="48" eb="49">
      <t>イ</t>
    </rPh>
    <rPh sb="49" eb="51">
      <t>キリス</t>
    </rPh>
    <phoneticPr fontId="2"/>
  </si>
  <si>
    <t>緑化面積計c
c=a+b</t>
    <phoneticPr fontId="2"/>
  </si>
  <si>
    <t>⑨=⑦+⑧</t>
    <phoneticPr fontId="2"/>
  </si>
  <si>
    <t>⑨緑化長さ合計</t>
    <rPh sb="1" eb="3">
      <t>リョクカ</t>
    </rPh>
    <rPh sb="3" eb="4">
      <t>ナガ</t>
    </rPh>
    <rPh sb="5" eb="7">
      <t>ゴウケイ</t>
    </rPh>
    <phoneticPr fontId="2"/>
  </si>
  <si>
    <t>⑨/接道延長×100</t>
    <rPh sb="2" eb="4">
      <t>セツドウ</t>
    </rPh>
    <rPh sb="4" eb="6">
      <t>エンチョウ</t>
    </rPh>
    <phoneticPr fontId="2"/>
  </si>
  <si>
    <t>緑化率</t>
    <phoneticPr fontId="2"/>
  </si>
  <si>
    <t>定格出力計
(太陽光発電の場合)</t>
    <rPh sb="7" eb="10">
      <t>タイヨウコウ</t>
    </rPh>
    <rPh sb="10" eb="12">
      <t>ハツデン</t>
    </rPh>
    <rPh sb="13" eb="15">
      <t>バアイ</t>
    </rPh>
    <phoneticPr fontId="2"/>
  </si>
  <si>
    <t>事業者</t>
    <phoneticPr fontId="2"/>
  </si>
  <si>
    <t>事業者</t>
    <rPh sb="0" eb="3">
      <t>ジギョウシャ</t>
    </rPh>
    <phoneticPr fontId="2"/>
  </si>
  <si>
    <t>☟地上部・建築物上の緑化基準面積は、「基準値算定ページ」で算出した値を記載してください。（合計値は小数点第３位切捨）</t>
    <rPh sb="29" eb="31">
      <t>サンシュツ</t>
    </rPh>
    <phoneticPr fontId="2"/>
  </si>
  <si>
    <t>⑨/接道延長×100</t>
    <rPh sb="2" eb="7">
      <t>セツドウエンチョウカケル</t>
    </rPh>
    <phoneticPr fontId="2"/>
  </si>
  <si>
    <t>代理人　</t>
    <phoneticPr fontId="2"/>
  </si>
  <si>
    <t>住所</t>
    <phoneticPr fontId="2"/>
  </si>
  <si>
    <t>事業者</t>
    <phoneticPr fontId="2"/>
  </si>
  <si>
    <t>担当者</t>
    <phoneticPr fontId="2"/>
  </si>
  <si>
    <t>住所</t>
    <rPh sb="0" eb="2">
      <t>ジュウショ</t>
    </rPh>
    <phoneticPr fontId="2"/>
  </si>
  <si>
    <t>代理人</t>
    <rPh sb="0" eb="3">
      <t>ダイリニン</t>
    </rPh>
    <phoneticPr fontId="2"/>
  </si>
  <si>
    <t>氏名</t>
    <phoneticPr fontId="2"/>
  </si>
  <si>
    <t>【はじめに入力してください】基本情報入力シート</t>
    <rPh sb="5" eb="7">
      <t>ニュウリョク</t>
    </rPh>
    <rPh sb="14" eb="16">
      <t>キホン</t>
    </rPh>
    <rPh sb="16" eb="18">
      <t>ジョウホウ</t>
    </rPh>
    <rPh sb="18" eb="20">
      <t>ニュウリョク</t>
    </rPh>
    <phoneticPr fontId="2"/>
  </si>
  <si>
    <t>敷地設定</t>
    <rPh sb="0" eb="2">
      <t>シキチ</t>
    </rPh>
    <rPh sb="2" eb="4">
      <t>セッテイ</t>
    </rPh>
    <phoneticPr fontId="5"/>
  </si>
  <si>
    <t>屋上面積（利用可能面積）の</t>
    <rPh sb="0" eb="2">
      <t>オクジョウ</t>
    </rPh>
    <rPh sb="2" eb="4">
      <t>メンセキ</t>
    </rPh>
    <rPh sb="5" eb="7">
      <t>リヨウ</t>
    </rPh>
    <rPh sb="7" eb="9">
      <t>カノウ</t>
    </rPh>
    <rPh sb="9" eb="11">
      <t>メンセキ</t>
    </rPh>
    <phoneticPr fontId="5"/>
  </si>
  <si>
    <t>敷地設定</t>
    <phoneticPr fontId="2"/>
  </si>
  <si>
    <t>〇</t>
    <phoneticPr fontId="2"/>
  </si>
  <si>
    <t>×</t>
    <phoneticPr fontId="2"/>
  </si>
  <si>
    <t>　民間施設または公共施設の敷地を選択ください。</t>
    <rPh sb="1" eb="3">
      <t>ミンカン</t>
    </rPh>
    <rPh sb="3" eb="5">
      <t>シセツ</t>
    </rPh>
    <rPh sb="16" eb="18">
      <t>センタク</t>
    </rPh>
    <phoneticPr fontId="2"/>
  </si>
  <si>
    <t>　　　　　　　　　　　　　　　　　　　　　　　　　　　　　</t>
    <phoneticPr fontId="5"/>
  </si>
  <si>
    <r>
      <t>屋上面積</t>
    </r>
    <r>
      <rPr>
        <sz val="8"/>
        <color theme="1"/>
        <rFont val="BIZ UDPゴシック"/>
        <family val="3"/>
        <charset val="128"/>
      </rPr>
      <t>（利用可能部分）</t>
    </r>
    <phoneticPr fontId="2"/>
  </si>
  <si>
    <r>
      <rPr>
        <sz val="8"/>
        <color theme="1"/>
        <rFont val="BIZ UDPゴシック"/>
        <family val="3"/>
        <charset val="128"/>
      </rPr>
      <t>緑化
面積</t>
    </r>
    <r>
      <rPr>
        <sz val="9"/>
        <color theme="1"/>
        <rFont val="BIZ UDPゴシック"/>
        <family val="3"/>
        <charset val="128"/>
      </rPr>
      <t xml:space="preserve">
基準</t>
    </r>
    <rPh sb="0" eb="2">
      <t>リョクカ</t>
    </rPh>
    <rPh sb="3" eb="5">
      <t>メンセキ</t>
    </rPh>
    <phoneticPr fontId="2"/>
  </si>
  <si>
    <r>
      <rPr>
        <sz val="8"/>
        <color theme="1"/>
        <rFont val="BIZ UDPゴシック"/>
        <family val="3"/>
        <charset val="128"/>
      </rPr>
      <t xml:space="preserve">接道部緑化長さ
</t>
    </r>
    <r>
      <rPr>
        <sz val="6"/>
        <color theme="4"/>
        <rFont val="BIZ UDPゴシック"/>
        <family val="3"/>
        <charset val="128"/>
      </rPr>
      <t>接道延長×緑化率（％）</t>
    </r>
    <r>
      <rPr>
        <sz val="9"/>
        <color theme="1"/>
        <rFont val="BIZ UDPゴシック"/>
        <family val="3"/>
        <charset val="128"/>
      </rPr>
      <t>　</t>
    </r>
    <rPh sb="8" eb="12">
      <t>セツドウエンチョウ</t>
    </rPh>
    <rPh sb="13" eb="15">
      <t>リョクカ</t>
    </rPh>
    <rPh sb="15" eb="16">
      <t>リツ</t>
    </rPh>
    <phoneticPr fontId="2"/>
  </si>
  <si>
    <r>
      <t>　樹木</t>
    </r>
    <r>
      <rPr>
        <sz val="8"/>
        <color theme="1"/>
        <rFont val="BIZ UDPゴシック"/>
        <family val="3"/>
        <charset val="128"/>
      </rPr>
      <t>（固定式植栽基盤）</t>
    </r>
    <r>
      <rPr>
        <sz val="9"/>
        <color theme="1"/>
        <rFont val="BIZ UDPゴシック"/>
        <family val="3"/>
        <charset val="128"/>
      </rPr>
      <t>の面積</t>
    </r>
    <phoneticPr fontId="2"/>
  </si>
  <si>
    <r>
      <rPr>
        <sz val="8"/>
        <color theme="1"/>
        <rFont val="BIZ UDPゴシック"/>
        <family val="3"/>
        <charset val="128"/>
      </rPr>
      <t>緑化
面積</t>
    </r>
    <r>
      <rPr>
        <sz val="9"/>
        <color theme="1"/>
        <rFont val="BIZ UDPゴシック"/>
        <family val="3"/>
        <charset val="128"/>
      </rPr>
      <t xml:space="preserve"> 
基準</t>
    </r>
    <rPh sb="0" eb="2">
      <t>リョクカ</t>
    </rPh>
    <rPh sb="3" eb="5">
      <t>メンセキ</t>
    </rPh>
    <phoneticPr fontId="2"/>
  </si>
  <si>
    <t>令和</t>
  </si>
  <si>
    <r>
      <t>所在地</t>
    </r>
    <r>
      <rPr>
        <sz val="12"/>
        <color theme="1"/>
        <rFont val="BIZ UDPゴシック"/>
        <family val="3"/>
        <charset val="128"/>
      </rPr>
      <t>（千代田区除き、町名以下を記載）</t>
    </r>
    <rPh sb="0" eb="3">
      <t>ショザイチ</t>
    </rPh>
    <rPh sb="4" eb="8">
      <t>チヨダク</t>
    </rPh>
    <rPh sb="8" eb="9">
      <t>ノゾ</t>
    </rPh>
    <rPh sb="11" eb="13">
      <t>チョウメイ</t>
    </rPh>
    <rPh sb="13" eb="15">
      <t>イカ</t>
    </rPh>
    <rPh sb="16" eb="18">
      <t>キサイ</t>
    </rPh>
    <phoneticPr fontId="5"/>
  </si>
  <si>
    <r>
      <t xml:space="preserve">法定建蔽率
</t>
    </r>
    <r>
      <rPr>
        <sz val="11"/>
        <color theme="1"/>
        <rFont val="BIZ UDPゴシック"/>
        <family val="3"/>
        <charset val="128"/>
      </rPr>
      <t>（緩和による割合含む）</t>
    </r>
    <rPh sb="0" eb="2">
      <t>ホウテイ</t>
    </rPh>
    <rPh sb="2" eb="5">
      <t>ケンペイリツ</t>
    </rPh>
    <rPh sb="7" eb="9">
      <t>カンワ</t>
    </rPh>
    <rPh sb="12" eb="14">
      <t>ワリアイ</t>
    </rPh>
    <rPh sb="14" eb="15">
      <t>フク</t>
    </rPh>
    <phoneticPr fontId="5"/>
  </si>
  <si>
    <t>緑 化 計 画 書</t>
  </si>
  <si>
    <t>令和</t>
    <phoneticPr fontId="2"/>
  </si>
  <si>
    <t xml:space="preserve"> 住所</t>
    <phoneticPr fontId="2"/>
  </si>
  <si>
    <t>民間施設の敷地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</si>
</sst>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quot; ㎡&quot;"/>
    <numFmt numFmtId="177" formatCode="###,###\ &quot;㎡&quot;"/>
    <numFmt numFmtId="178" formatCode="###,###\ &quot;　ｍ&quot;"/>
    <numFmt numFmtId="179" formatCode="###,###\ &quot;　㎾&quot;"/>
    <numFmt numFmtId="180" formatCode="#,##0.00_ &quot;㎡&quot;"/>
    <numFmt numFmtId="181" formatCode="General\ &quot;㊞&quot;"/>
    <numFmt numFmtId="182" formatCode="###,###.00&quot;㎡&quot;&quot;＜②+③=④＞&quot;"/>
    <numFmt numFmtId="183" formatCode="[$-411]ggge&quot;年&quot;m&quot;月&quot;d&quot;日&quot;;@"/>
    <numFmt numFmtId="184" formatCode="0.00_ "/>
    <numFmt numFmtId="185" formatCode="#,##0.00_ "/>
    <numFmt numFmtId="186" formatCode="#,##0_ "/>
    <numFmt numFmtId="187" formatCode="0.0_ "/>
    <numFmt numFmtId="188" formatCode="#,##0.00_);[Red]\(#,##0.00\)"/>
    <numFmt numFmtId="189" formatCode="&quot; &quot;####.00&quot; ㎡&quot;"/>
    <numFmt numFmtId="190" formatCode="&quot; &quot;###0.00&quot; ㎡&quot;"/>
    <numFmt numFmtId="191" formatCode="&quot; &quot;####.00&quot; ｍ&quot;"/>
    <numFmt numFmtId="192" formatCode="0.0000_ "/>
    <numFmt numFmtId="193" formatCode="0.0_);[Red]\(0.0\)"/>
    <numFmt numFmtId="194" formatCode="0.00_);[Red]\(0.00\)"/>
    <numFmt numFmtId="195" formatCode="[$-411]ggge&quot;年&quot;m&quot;月&quot;;@"/>
    <numFmt numFmtId="196" formatCode="0_);[Red]\(0\)"/>
    <numFmt numFmtId="197" formatCode="0_ "/>
    <numFmt numFmtId="198" formatCode="\_x000a_0.00\_x000a_\_x000a_0"/>
    <numFmt numFmtId="199" formatCode="0.000"/>
    <numFmt numFmtId="200" formatCode="0.000_ "/>
  </numFmts>
  <fonts count="4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indexed="81"/>
      <name val="MS P ゴシック"/>
      <family val="3"/>
      <charset val="128"/>
    </font>
    <font>
      <sz val="11"/>
      <name val="ＭＳ Ｐゴシック"/>
      <family val="3"/>
      <charset val="128"/>
    </font>
    <font>
      <sz val="6"/>
      <name val="ＭＳ Ｐゴシック"/>
      <family val="3"/>
      <charset val="128"/>
    </font>
    <font>
      <sz val="11"/>
      <color theme="1"/>
      <name val="游ゴシック"/>
      <family val="3"/>
      <charset val="128"/>
      <scheme val="minor"/>
    </font>
    <font>
      <sz val="11"/>
      <name val="BIZ UDPゴシック"/>
      <family val="3"/>
      <charset val="128"/>
    </font>
    <font>
      <sz val="11"/>
      <color theme="0" tint="-0.34998626667073579"/>
      <name val="BIZ UDPゴシック"/>
      <family val="3"/>
      <charset val="128"/>
    </font>
    <font>
      <sz val="11"/>
      <color theme="1"/>
      <name val="BIZ UDPゴシック"/>
      <family val="3"/>
      <charset val="128"/>
    </font>
    <font>
      <sz val="14"/>
      <name val="BIZ UDPゴシック"/>
      <family val="3"/>
      <charset val="128"/>
    </font>
    <font>
      <sz val="8"/>
      <color theme="4"/>
      <name val="BIZ UDPゴシック"/>
      <family val="3"/>
      <charset val="128"/>
    </font>
    <font>
      <sz val="10"/>
      <name val="BIZ UDPゴシック"/>
      <family val="3"/>
      <charset val="128"/>
    </font>
    <font>
      <b/>
      <sz val="10"/>
      <name val="BIZ UDPゴシック"/>
      <family val="3"/>
      <charset val="128"/>
    </font>
    <font>
      <sz val="9"/>
      <name val="BIZ UDPゴシック"/>
      <family val="3"/>
      <charset val="128"/>
    </font>
    <font>
      <b/>
      <sz val="11"/>
      <name val="BIZ UDPゴシック"/>
      <family val="3"/>
      <charset val="128"/>
    </font>
    <font>
      <sz val="14"/>
      <color theme="1"/>
      <name val="BIZ UDPゴシック"/>
      <family val="3"/>
      <charset val="128"/>
    </font>
    <font>
      <b/>
      <sz val="11"/>
      <color rgb="FFFF0000"/>
      <name val="BIZ UDPゴシック"/>
      <family val="3"/>
      <charset val="128"/>
    </font>
    <font>
      <sz val="9"/>
      <color theme="1"/>
      <name val="BIZ UDPゴシック"/>
      <family val="3"/>
      <charset val="128"/>
    </font>
    <font>
      <sz val="10"/>
      <color theme="1"/>
      <name val="BIZ UDPゴシック"/>
      <family val="3"/>
      <charset val="128"/>
    </font>
    <font>
      <sz val="8"/>
      <color theme="1"/>
      <name val="BIZ UDPゴシック"/>
      <family val="3"/>
      <charset val="128"/>
    </font>
    <font>
      <sz val="6"/>
      <color theme="4"/>
      <name val="BIZ UDPゴシック"/>
      <family val="3"/>
      <charset val="128"/>
    </font>
    <font>
      <sz val="10.5"/>
      <color theme="1"/>
      <name val="BIZ UDPゴシック"/>
      <family val="3"/>
      <charset val="128"/>
    </font>
    <font>
      <sz val="6"/>
      <color theme="1"/>
      <name val="BIZ UDPゴシック"/>
      <family val="3"/>
      <charset val="128"/>
    </font>
    <font>
      <sz val="8"/>
      <name val="BIZ UDPゴシック"/>
      <family val="3"/>
      <charset val="128"/>
    </font>
    <font>
      <sz val="7"/>
      <color theme="1"/>
      <name val="BIZ UDPゴシック"/>
      <family val="3"/>
      <charset val="128"/>
    </font>
    <font>
      <sz val="9"/>
      <color indexed="81"/>
      <name val="BIZ UDPゴシック"/>
      <family val="3"/>
      <charset val="128"/>
    </font>
    <font>
      <sz val="12"/>
      <color theme="1"/>
      <name val="BIZ UDPゴシック"/>
      <family val="3"/>
      <charset val="128"/>
    </font>
    <font>
      <b/>
      <sz val="9"/>
      <color indexed="81"/>
      <name val="BIZ UDPゴシック"/>
      <family val="3"/>
      <charset val="128"/>
    </font>
    <font>
      <b/>
      <sz val="9"/>
      <color indexed="10"/>
      <name val="BIZ UDPゴシック"/>
      <family val="3"/>
      <charset val="128"/>
    </font>
    <font>
      <u/>
      <sz val="10"/>
      <color theme="1"/>
      <name val="BIZ UDPゴシック"/>
      <family val="3"/>
      <charset val="128"/>
    </font>
    <font>
      <sz val="20"/>
      <color theme="0"/>
      <name val="BIZ UDPゴシック"/>
      <family val="3"/>
      <charset val="128"/>
    </font>
    <font>
      <sz val="22"/>
      <color rgb="FFFF0000"/>
      <name val="BIZ UDPゴシック"/>
      <family val="3"/>
      <charset val="128"/>
    </font>
    <font>
      <sz val="14"/>
      <color rgb="FF000099"/>
      <name val="BIZ UDPゴシック"/>
      <family val="3"/>
      <charset val="128"/>
    </font>
    <font>
      <b/>
      <sz val="12"/>
      <color theme="1"/>
      <name val="BIZ UDPゴシック"/>
      <family val="3"/>
      <charset val="128"/>
    </font>
    <font>
      <b/>
      <sz val="16"/>
      <color theme="1"/>
      <name val="BIZ UDPゴシック"/>
      <family val="3"/>
      <charset val="128"/>
    </font>
    <font>
      <sz val="14"/>
      <color theme="0"/>
      <name val="BIZ UDPゴシック"/>
      <family val="3"/>
      <charset val="128"/>
    </font>
    <font>
      <sz val="11"/>
      <color rgb="FFFF0000"/>
      <name val="BIZ UDPゴシック"/>
      <family val="3"/>
      <charset val="128"/>
    </font>
    <font>
      <b/>
      <sz val="14"/>
      <color rgb="FFFF0000"/>
      <name val="BIZ UDPゴシック"/>
      <family val="3"/>
      <charset val="128"/>
    </font>
    <font>
      <b/>
      <sz val="12"/>
      <color rgb="FFFF0000"/>
      <name val="BIZ UDPゴシック"/>
      <family val="3"/>
      <charset val="128"/>
    </font>
    <font>
      <sz val="11"/>
      <color rgb="FF0033CC"/>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1" tint="0.14999847407452621"/>
        <bgColor indexed="64"/>
      </patternFill>
    </fill>
    <fill>
      <patternFill patternType="solid">
        <fgColor theme="5" tint="0.79998168889431442"/>
        <bgColor indexed="64"/>
      </patternFill>
    </fill>
    <fill>
      <patternFill patternType="solid">
        <fgColor rgb="FFFFFF00"/>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bottom style="hair">
        <color indexed="64"/>
      </bottom>
      <diagonal/>
    </border>
    <border>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bottom/>
      <diagonal/>
    </border>
    <border>
      <left style="hair">
        <color indexed="64"/>
      </left>
      <right/>
      <top/>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dotted">
        <color indexed="64"/>
      </right>
      <top style="thin">
        <color indexed="64"/>
      </top>
      <bottom style="thin">
        <color indexed="64"/>
      </bottom>
      <diagonal/>
    </border>
    <border>
      <left/>
      <right/>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s>
  <cellStyleXfs count="7">
    <xf numFmtId="0" fontId="0" fillId="0" borderId="0">
      <alignment vertical="center"/>
    </xf>
    <xf numFmtId="9" fontId="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6" fillId="0" borderId="0">
      <alignment vertical="center"/>
    </xf>
    <xf numFmtId="9"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576">
    <xf numFmtId="0" fontId="0" fillId="0" borderId="0" xfId="0">
      <alignment vertical="center"/>
    </xf>
    <xf numFmtId="0" fontId="7" fillId="0" borderId="0" xfId="2" applyFont="1">
      <alignment vertical="center"/>
    </xf>
    <xf numFmtId="0" fontId="9" fillId="0" borderId="0" xfId="0" applyFont="1">
      <alignment vertical="center"/>
    </xf>
    <xf numFmtId="0" fontId="12" fillId="0" borderId="48" xfId="2" applyFont="1" applyBorder="1" applyAlignment="1">
      <alignment horizontal="center" vertical="center"/>
    </xf>
    <xf numFmtId="0" fontId="7" fillId="3" borderId="58" xfId="2" applyFont="1" applyFill="1" applyBorder="1" applyProtection="1">
      <alignment vertical="center"/>
      <protection locked="0"/>
    </xf>
    <xf numFmtId="187" fontId="7" fillId="3" borderId="30" xfId="2" applyNumberFormat="1" applyFont="1" applyFill="1" applyBorder="1" applyProtection="1">
      <alignment vertical="center"/>
      <protection locked="0"/>
    </xf>
    <xf numFmtId="0" fontId="14" fillId="0" borderId="14" xfId="2" applyFont="1" applyBorder="1" applyAlignment="1">
      <alignment horizontal="center" vertical="center"/>
    </xf>
    <xf numFmtId="38" fontId="7" fillId="3" borderId="30" xfId="2" applyNumberFormat="1" applyFont="1" applyFill="1" applyBorder="1" applyProtection="1">
      <alignment vertical="center"/>
      <protection locked="0"/>
    </xf>
    <xf numFmtId="0" fontId="7" fillId="3" borderId="33" xfId="2" applyFont="1" applyFill="1" applyBorder="1" applyProtection="1">
      <alignment vertical="center"/>
      <protection locked="0"/>
    </xf>
    <xf numFmtId="187" fontId="7" fillId="3" borderId="28" xfId="2" applyNumberFormat="1" applyFont="1" applyFill="1" applyBorder="1" applyProtection="1">
      <alignment vertical="center"/>
      <protection locked="0"/>
    </xf>
    <xf numFmtId="0" fontId="14" fillId="0" borderId="18" xfId="2" applyFont="1" applyBorder="1" applyAlignment="1">
      <alignment horizontal="center" vertical="center"/>
    </xf>
    <xf numFmtId="38" fontId="7" fillId="3" borderId="28" xfId="2" applyNumberFormat="1" applyFont="1" applyFill="1" applyBorder="1" applyProtection="1">
      <alignment vertical="center"/>
      <protection locked="0"/>
    </xf>
    <xf numFmtId="0" fontId="7" fillId="3" borderId="28" xfId="2" applyFont="1" applyFill="1" applyBorder="1" applyAlignment="1" applyProtection="1">
      <alignment horizontal="center" vertical="center"/>
      <protection locked="0"/>
    </xf>
    <xf numFmtId="0" fontId="7" fillId="3" borderId="29" xfId="2" applyFont="1" applyFill="1" applyBorder="1" applyAlignment="1" applyProtection="1">
      <alignment horizontal="center" vertical="center"/>
      <protection locked="0"/>
    </xf>
    <xf numFmtId="0" fontId="7" fillId="3" borderId="27" xfId="2" applyFont="1" applyFill="1" applyBorder="1" applyProtection="1">
      <alignment vertical="center"/>
      <protection locked="0"/>
    </xf>
    <xf numFmtId="187" fontId="7" fillId="3" borderId="24" xfId="2" applyNumberFormat="1" applyFont="1" applyFill="1" applyBorder="1" applyProtection="1">
      <alignment vertical="center"/>
      <protection locked="0"/>
    </xf>
    <xf numFmtId="0" fontId="14" fillId="0" borderId="15" xfId="2" applyFont="1" applyBorder="1" applyAlignment="1">
      <alignment horizontal="center" vertical="center"/>
    </xf>
    <xf numFmtId="38" fontId="7" fillId="3" borderId="24" xfId="2" applyNumberFormat="1" applyFont="1" applyFill="1" applyBorder="1" applyProtection="1">
      <alignment vertical="center"/>
      <protection locked="0"/>
    </xf>
    <xf numFmtId="38" fontId="7" fillId="0" borderId="56" xfId="2" applyNumberFormat="1" applyFont="1" applyBorder="1">
      <alignment vertical="center"/>
    </xf>
    <xf numFmtId="0" fontId="14" fillId="0" borderId="46" xfId="2" applyFont="1" applyBorder="1" applyAlignment="1">
      <alignment horizontal="center" vertical="center"/>
    </xf>
    <xf numFmtId="187" fontId="7" fillId="3" borderId="22" xfId="2" applyNumberFormat="1" applyFont="1" applyFill="1" applyBorder="1" applyProtection="1">
      <alignment vertical="center"/>
      <protection locked="0"/>
    </xf>
    <xf numFmtId="0" fontId="7" fillId="3" borderId="30" xfId="2" applyFont="1" applyFill="1" applyBorder="1" applyAlignment="1" applyProtection="1">
      <alignment horizontal="center" vertical="center"/>
      <protection locked="0"/>
    </xf>
    <xf numFmtId="0" fontId="7" fillId="3" borderId="59" xfId="2" applyFont="1" applyFill="1" applyBorder="1" applyAlignment="1" applyProtection="1">
      <alignment horizontal="center" vertical="center"/>
      <protection locked="0"/>
    </xf>
    <xf numFmtId="38" fontId="7" fillId="3" borderId="22" xfId="2" applyNumberFormat="1" applyFont="1" applyFill="1" applyBorder="1" applyProtection="1">
      <alignment vertical="center"/>
      <protection locked="0"/>
    </xf>
    <xf numFmtId="38" fontId="7" fillId="0" borderId="49" xfId="2" applyNumberFormat="1" applyFont="1" applyBorder="1">
      <alignment vertical="center"/>
    </xf>
    <xf numFmtId="38" fontId="15" fillId="0" borderId="56" xfId="3" applyFont="1" applyFill="1" applyBorder="1">
      <alignment vertical="center"/>
    </xf>
    <xf numFmtId="0" fontId="15" fillId="0" borderId="55" xfId="2" applyFont="1" applyBorder="1" applyAlignment="1">
      <alignment horizontal="center" vertical="center"/>
    </xf>
    <xf numFmtId="0" fontId="12" fillId="3" borderId="26" xfId="2" applyFont="1" applyFill="1" applyBorder="1" applyProtection="1">
      <alignment vertical="center"/>
      <protection locked="0"/>
    </xf>
    <xf numFmtId="0" fontId="12" fillId="3" borderId="22" xfId="2" applyFont="1" applyFill="1" applyBorder="1" applyProtection="1">
      <alignment vertical="center"/>
      <protection locked="0"/>
    </xf>
    <xf numFmtId="0" fontId="12" fillId="3" borderId="14" xfId="2" applyFont="1" applyFill="1" applyBorder="1" applyProtection="1">
      <alignment vertical="center"/>
      <protection locked="0"/>
    </xf>
    <xf numFmtId="38" fontId="7" fillId="3" borderId="43" xfId="3" applyFont="1" applyFill="1" applyBorder="1" applyAlignment="1" applyProtection="1">
      <alignment vertical="center"/>
      <protection locked="0"/>
    </xf>
    <xf numFmtId="0" fontId="14" fillId="3" borderId="23" xfId="2" applyFont="1" applyFill="1" applyBorder="1" applyProtection="1">
      <alignment vertical="center"/>
      <protection locked="0"/>
    </xf>
    <xf numFmtId="0" fontId="12" fillId="3" borderId="27" xfId="2" applyFont="1" applyFill="1" applyBorder="1" applyProtection="1">
      <alignment vertical="center"/>
      <protection locked="0"/>
    </xf>
    <xf numFmtId="0" fontId="12" fillId="3" borderId="24" xfId="2" applyFont="1" applyFill="1" applyBorder="1" applyProtection="1">
      <alignment vertical="center"/>
      <protection locked="0"/>
    </xf>
    <xf numFmtId="0" fontId="12" fillId="3" borderId="15" xfId="2" applyFont="1" applyFill="1" applyBorder="1" applyProtection="1">
      <alignment vertical="center"/>
      <protection locked="0"/>
    </xf>
    <xf numFmtId="38" fontId="7" fillId="3" borderId="24" xfId="3" applyFont="1" applyFill="1" applyBorder="1" applyAlignment="1" applyProtection="1">
      <alignment vertical="center"/>
      <protection locked="0"/>
    </xf>
    <xf numFmtId="0" fontId="14" fillId="3" borderId="21" xfId="2" applyFont="1" applyFill="1" applyBorder="1" applyProtection="1">
      <alignment vertical="center"/>
      <protection locked="0"/>
    </xf>
    <xf numFmtId="0" fontId="7" fillId="3" borderId="26" xfId="2" applyFont="1" applyFill="1" applyBorder="1" applyProtection="1">
      <alignment vertical="center"/>
      <protection locked="0"/>
    </xf>
    <xf numFmtId="186" fontId="7" fillId="3" borderId="22" xfId="2" applyNumberFormat="1" applyFont="1" applyFill="1" applyBorder="1" applyProtection="1">
      <alignment vertical="center"/>
      <protection locked="0"/>
    </xf>
    <xf numFmtId="0" fontId="14" fillId="0" borderId="14" xfId="2" applyFont="1" applyBorder="1">
      <alignment vertical="center"/>
    </xf>
    <xf numFmtId="186" fontId="7" fillId="3" borderId="24" xfId="2" applyNumberFormat="1" applyFont="1" applyFill="1" applyBorder="1" applyProtection="1">
      <alignment vertical="center"/>
      <protection locked="0"/>
    </xf>
    <xf numFmtId="0" fontId="14" fillId="0" borderId="15" xfId="2" applyFont="1" applyBorder="1">
      <alignment vertical="center"/>
    </xf>
    <xf numFmtId="186" fontId="7" fillId="0" borderId="56" xfId="2" applyNumberFormat="1" applyFont="1" applyBorder="1">
      <alignment vertical="center"/>
    </xf>
    <xf numFmtId="0" fontId="14" fillId="0" borderId="55" xfId="2" applyFont="1" applyBorder="1">
      <alignment vertical="center"/>
    </xf>
    <xf numFmtId="38" fontId="7" fillId="3" borderId="22" xfId="6" applyFont="1" applyFill="1" applyBorder="1" applyProtection="1">
      <alignment vertical="center"/>
      <protection locked="0"/>
    </xf>
    <xf numFmtId="0" fontId="14" fillId="3" borderId="14" xfId="2" applyFont="1" applyFill="1" applyBorder="1" applyProtection="1">
      <alignment vertical="center"/>
      <protection locked="0"/>
    </xf>
    <xf numFmtId="38" fontId="7" fillId="3" borderId="24" xfId="6" applyFont="1" applyFill="1" applyBorder="1" applyProtection="1">
      <alignment vertical="center"/>
      <protection locked="0"/>
    </xf>
    <xf numFmtId="0" fontId="14" fillId="3" borderId="20" xfId="2" applyFont="1" applyFill="1" applyBorder="1" applyProtection="1">
      <alignment vertical="center"/>
      <protection locked="0"/>
    </xf>
    <xf numFmtId="184" fontId="7" fillId="3" borderId="23" xfId="2" applyNumberFormat="1" applyFont="1" applyFill="1" applyBorder="1" applyProtection="1">
      <alignment vertical="center"/>
      <protection locked="0"/>
    </xf>
    <xf numFmtId="184" fontId="7" fillId="3" borderId="25" xfId="2" applyNumberFormat="1" applyFont="1" applyFill="1" applyBorder="1" applyProtection="1">
      <alignment vertical="center"/>
      <protection locked="0"/>
    </xf>
    <xf numFmtId="0" fontId="14" fillId="3" borderId="46" xfId="2" applyFont="1" applyFill="1" applyBorder="1" applyProtection="1">
      <alignment vertical="center"/>
      <protection locked="0"/>
    </xf>
    <xf numFmtId="0" fontId="7" fillId="0" borderId="0" xfId="2" applyFont="1" applyAlignment="1">
      <alignment vertical="center" textRotation="255"/>
    </xf>
    <xf numFmtId="0" fontId="14" fillId="0" borderId="63" xfId="2" applyFont="1" applyBorder="1">
      <alignment vertical="center"/>
    </xf>
    <xf numFmtId="0" fontId="7" fillId="0" borderId="63" xfId="2" applyFont="1" applyBorder="1">
      <alignment vertical="center"/>
    </xf>
    <xf numFmtId="0" fontId="9" fillId="0" borderId="64" xfId="0" applyFont="1" applyBorder="1">
      <alignment vertical="center"/>
    </xf>
    <xf numFmtId="0" fontId="14" fillId="0" borderId="65" xfId="2" applyFont="1" applyBorder="1">
      <alignment vertical="center"/>
    </xf>
    <xf numFmtId="0" fontId="14" fillId="0" borderId="0" xfId="2" applyFont="1">
      <alignment vertical="center"/>
    </xf>
    <xf numFmtId="0" fontId="9" fillId="0" borderId="66" xfId="0" applyFont="1" applyBorder="1">
      <alignment vertical="center"/>
    </xf>
    <xf numFmtId="0" fontId="14" fillId="0" borderId="67" xfId="2" applyFont="1" applyBorder="1">
      <alignment vertical="center"/>
    </xf>
    <xf numFmtId="0" fontId="14" fillId="0" borderId="68" xfId="2" applyFont="1" applyBorder="1">
      <alignment vertical="center"/>
    </xf>
    <xf numFmtId="0" fontId="7" fillId="0" borderId="68" xfId="2" applyFont="1" applyBorder="1">
      <alignment vertical="center"/>
    </xf>
    <xf numFmtId="0" fontId="9" fillId="0" borderId="69" xfId="0" applyFont="1" applyBorder="1">
      <alignment vertical="center"/>
    </xf>
    <xf numFmtId="0" fontId="8" fillId="0" borderId="0" xfId="2" applyFont="1">
      <alignment vertical="center"/>
    </xf>
    <xf numFmtId="183" fontId="9" fillId="0" borderId="0" xfId="0" applyNumberFormat="1" applyFont="1" applyAlignment="1">
      <alignment horizontal="center" vertical="center"/>
    </xf>
    <xf numFmtId="0" fontId="17" fillId="0" borderId="0" xfId="0" applyFont="1">
      <alignment vertical="center"/>
    </xf>
    <xf numFmtId="0" fontId="9" fillId="0" borderId="0" xfId="0" applyFont="1" applyProtection="1">
      <alignment vertical="center"/>
      <protection locked="0"/>
    </xf>
    <xf numFmtId="0" fontId="18" fillId="0" borderId="0" xfId="0" applyFont="1" applyAlignment="1">
      <alignment vertical="top" wrapText="1"/>
    </xf>
    <xf numFmtId="0" fontId="19" fillId="0" borderId="0" xfId="0" applyFont="1" applyAlignment="1">
      <alignment horizontal="left" vertical="top" wrapText="1"/>
    </xf>
    <xf numFmtId="0" fontId="19" fillId="0" borderId="0" xfId="0" applyFont="1">
      <alignment vertical="center"/>
    </xf>
    <xf numFmtId="0" fontId="18" fillId="0" borderId="0" xfId="0" applyFont="1" applyAlignment="1">
      <alignment horizontal="center" vertical="center" wrapText="1"/>
    </xf>
    <xf numFmtId="0" fontId="17" fillId="0" borderId="0" xfId="0" applyFont="1" applyAlignment="1">
      <alignment vertical="top"/>
    </xf>
    <xf numFmtId="0" fontId="19" fillId="0" borderId="0" xfId="0" applyFont="1" applyAlignment="1">
      <alignment horizontal="center" vertical="center"/>
    </xf>
    <xf numFmtId="0" fontId="20" fillId="0" borderId="0" xfId="0" applyFont="1" applyAlignment="1">
      <alignment vertical="center" wrapText="1"/>
    </xf>
    <xf numFmtId="0" fontId="19" fillId="0" borderId="0" xfId="0" applyFont="1" applyAlignment="1">
      <alignment horizontal="center" vertical="top" wrapText="1"/>
    </xf>
    <xf numFmtId="181" fontId="19" fillId="0" borderId="0" xfId="0" applyNumberFormat="1" applyFont="1" applyAlignment="1">
      <alignment horizontal="center" vertical="center" wrapText="1"/>
    </xf>
    <xf numFmtId="0" fontId="19" fillId="0" borderId="0" xfId="0" applyFont="1" applyAlignment="1">
      <alignment horizontal="center" vertical="center" wrapText="1"/>
    </xf>
    <xf numFmtId="0" fontId="21" fillId="0" borderId="0" xfId="0" applyFont="1" applyAlignment="1">
      <alignment horizontal="right" vertical="center" wrapText="1"/>
    </xf>
    <xf numFmtId="0" fontId="22" fillId="0" borderId="0" xfId="0" applyFont="1" applyAlignment="1">
      <alignment vertical="center" wrapText="1"/>
    </xf>
    <xf numFmtId="0" fontId="16" fillId="0" borderId="0" xfId="0" applyFont="1" applyAlignment="1">
      <alignment horizontal="center" vertical="center"/>
    </xf>
    <xf numFmtId="183" fontId="9" fillId="0" borderId="0" xfId="0" applyNumberFormat="1" applyFont="1">
      <alignment vertical="center"/>
    </xf>
    <xf numFmtId="0" fontId="18" fillId="0" borderId="0" xfId="0" applyFont="1" applyAlignment="1">
      <alignment vertical="center" wrapText="1"/>
    </xf>
    <xf numFmtId="0" fontId="19" fillId="0" borderId="0" xfId="0" applyFont="1" applyAlignment="1">
      <alignment vertical="center" wrapText="1"/>
    </xf>
    <xf numFmtId="0" fontId="18" fillId="0" borderId="0" xfId="0" applyFont="1" applyAlignment="1">
      <alignment horizontal="center" vertical="top" wrapText="1"/>
    </xf>
    <xf numFmtId="177" fontId="18" fillId="2" borderId="46" xfId="0" applyNumberFormat="1" applyFont="1" applyFill="1" applyBorder="1" applyAlignment="1">
      <alignment vertical="center" wrapText="1"/>
    </xf>
    <xf numFmtId="177" fontId="18" fillId="2" borderId="46" xfId="0" applyNumberFormat="1" applyFont="1" applyFill="1" applyBorder="1" applyAlignment="1">
      <alignment horizontal="center" vertical="center" wrapText="1"/>
    </xf>
    <xf numFmtId="178" fontId="18" fillId="2" borderId="52" xfId="0" applyNumberFormat="1" applyFont="1" applyFill="1" applyBorder="1" applyAlignment="1">
      <alignment horizontal="center" vertical="center" wrapText="1"/>
    </xf>
    <xf numFmtId="0" fontId="18" fillId="0" borderId="60" xfId="0" applyFont="1" applyBorder="1" applyAlignment="1">
      <alignment horizontal="center" vertical="center" wrapText="1"/>
    </xf>
    <xf numFmtId="177" fontId="18" fillId="0" borderId="46" xfId="0" applyNumberFormat="1" applyFont="1" applyBorder="1" applyAlignment="1">
      <alignment horizontal="center" vertical="center" wrapText="1"/>
    </xf>
    <xf numFmtId="177" fontId="18" fillId="0" borderId="52" xfId="0" applyNumberFormat="1" applyFont="1" applyBorder="1" applyAlignment="1">
      <alignment horizontal="center" vertical="center" wrapText="1"/>
    </xf>
    <xf numFmtId="180" fontId="9" fillId="0" borderId="0" xfId="0" applyNumberFormat="1" applyFont="1" applyAlignment="1">
      <alignment horizontal="right" vertical="center" wrapText="1"/>
    </xf>
    <xf numFmtId="178" fontId="18" fillId="0" borderId="52" xfId="0" applyNumberFormat="1" applyFont="1" applyBorder="1" applyAlignment="1">
      <alignment horizontal="center" vertical="center" wrapText="1"/>
    </xf>
    <xf numFmtId="177" fontId="18" fillId="0" borderId="18" xfId="0" applyNumberFormat="1" applyFont="1" applyBorder="1" applyAlignment="1">
      <alignment horizontal="center" vertical="center" wrapText="1"/>
    </xf>
    <xf numFmtId="0" fontId="18" fillId="0" borderId="18" xfId="0" applyFont="1" applyBorder="1" applyAlignment="1">
      <alignment horizontal="center" vertical="center" wrapText="1"/>
    </xf>
    <xf numFmtId="0" fontId="18" fillId="0" borderId="29" xfId="0" applyFont="1" applyBorder="1" applyAlignment="1">
      <alignment horizontal="center" vertical="center" wrapText="1"/>
    </xf>
    <xf numFmtId="184" fontId="18" fillId="0" borderId="24" xfId="0" applyNumberFormat="1" applyFont="1" applyBorder="1" applyAlignment="1">
      <alignment horizontal="center" vertical="center"/>
    </xf>
    <xf numFmtId="177" fontId="18" fillId="0" borderId="15" xfId="0" applyNumberFormat="1" applyFont="1" applyBorder="1" applyAlignment="1">
      <alignment horizontal="center" vertical="center" wrapText="1"/>
    </xf>
    <xf numFmtId="0" fontId="18" fillId="0" borderId="15" xfId="0" applyFont="1" applyBorder="1" applyAlignment="1">
      <alignment horizontal="center" vertical="center" wrapText="1"/>
    </xf>
    <xf numFmtId="0" fontId="18" fillId="0" borderId="52" xfId="0" applyFont="1" applyBorder="1" applyAlignment="1">
      <alignment horizontal="center" vertical="center" wrapText="1"/>
    </xf>
    <xf numFmtId="177" fontId="18" fillId="0" borderId="29" xfId="0" applyNumberFormat="1" applyFont="1" applyBorder="1" applyAlignment="1">
      <alignment horizontal="center" vertical="center" wrapText="1"/>
    </xf>
    <xf numFmtId="185" fontId="18" fillId="0" borderId="37" xfId="0" applyNumberFormat="1" applyFont="1" applyBorder="1" applyAlignment="1">
      <alignment vertical="center" wrapText="1"/>
    </xf>
    <xf numFmtId="185" fontId="18" fillId="0" borderId="24" xfId="0" applyNumberFormat="1" applyFont="1" applyBorder="1" applyAlignment="1">
      <alignment horizontal="left" vertical="center" wrapText="1"/>
    </xf>
    <xf numFmtId="177" fontId="18" fillId="0" borderId="32" xfId="0" applyNumberFormat="1" applyFont="1" applyBorder="1" applyAlignment="1">
      <alignment horizontal="center" vertical="center" wrapText="1"/>
    </xf>
    <xf numFmtId="185" fontId="18" fillId="0" borderId="49" xfId="0" applyNumberFormat="1" applyFont="1" applyBorder="1" applyAlignment="1">
      <alignment vertical="center" wrapText="1"/>
    </xf>
    <xf numFmtId="0" fontId="18" fillId="3" borderId="43" xfId="0" applyFont="1" applyFill="1" applyBorder="1" applyAlignment="1" applyProtection="1">
      <alignment horizontal="center" vertical="center" wrapText="1"/>
      <protection locked="0"/>
    </xf>
    <xf numFmtId="176" fontId="18" fillId="0" borderId="46" xfId="0" applyNumberFormat="1" applyFont="1" applyBorder="1" applyAlignment="1">
      <alignment horizontal="center" vertical="center" wrapText="1"/>
    </xf>
    <xf numFmtId="0" fontId="18" fillId="3" borderId="49" xfId="0" applyFont="1" applyFill="1" applyBorder="1" applyAlignment="1" applyProtection="1">
      <alignment horizontal="center" vertical="center" wrapText="1"/>
      <protection locked="0"/>
    </xf>
    <xf numFmtId="185" fontId="9" fillId="0" borderId="0" xfId="0" applyNumberFormat="1" applyFont="1">
      <alignment vertical="center"/>
    </xf>
    <xf numFmtId="179" fontId="23" fillId="0" borderId="21" xfId="0" applyNumberFormat="1" applyFont="1" applyBorder="1" applyAlignment="1">
      <alignment horizontal="center" vertical="center" wrapText="1"/>
    </xf>
    <xf numFmtId="177" fontId="20" fillId="0" borderId="46" xfId="0" applyNumberFormat="1" applyFont="1" applyBorder="1" applyAlignment="1">
      <alignment horizontal="center" vertical="center" wrapText="1"/>
    </xf>
    <xf numFmtId="177" fontId="20" fillId="0" borderId="32" xfId="0" applyNumberFormat="1" applyFont="1" applyBorder="1" applyAlignment="1">
      <alignment horizontal="center" vertical="center" wrapText="1"/>
    </xf>
    <xf numFmtId="0" fontId="18" fillId="3" borderId="28" xfId="0" applyFont="1" applyFill="1" applyBorder="1" applyAlignment="1" applyProtection="1">
      <alignment horizontal="center" vertical="center" wrapText="1"/>
      <protection locked="0"/>
    </xf>
    <xf numFmtId="178" fontId="18" fillId="0" borderId="18" xfId="0" applyNumberFormat="1" applyFont="1" applyBorder="1" applyAlignment="1">
      <alignment horizontal="center" vertical="center" wrapText="1"/>
    </xf>
    <xf numFmtId="178" fontId="18" fillId="0" borderId="46" xfId="0" applyNumberFormat="1" applyFont="1" applyBorder="1" applyAlignment="1">
      <alignment horizontal="center" vertical="center" wrapText="1"/>
    </xf>
    <xf numFmtId="178" fontId="18" fillId="0" borderId="46" xfId="0" applyNumberFormat="1" applyFont="1" applyBorder="1" applyAlignment="1">
      <alignment vertical="center" wrapText="1"/>
    </xf>
    <xf numFmtId="10" fontId="18" fillId="0" borderId="52" xfId="1" applyNumberFormat="1" applyFont="1" applyFill="1" applyBorder="1" applyAlignment="1">
      <alignment vertical="center" wrapText="1"/>
    </xf>
    <xf numFmtId="0" fontId="9" fillId="0" borderId="48" xfId="0" applyFont="1" applyBorder="1">
      <alignment vertical="center"/>
    </xf>
    <xf numFmtId="0" fontId="19" fillId="0" borderId="21" xfId="0" applyFont="1" applyBorder="1" applyAlignment="1">
      <alignment horizontal="center" vertical="center"/>
    </xf>
    <xf numFmtId="0" fontId="19" fillId="0" borderId="21" xfId="0" applyFont="1" applyBorder="1">
      <alignment vertical="center"/>
    </xf>
    <xf numFmtId="0" fontId="9" fillId="0" borderId="0" xfId="0" applyFont="1" applyAlignment="1">
      <alignment horizontal="center" vertical="center"/>
    </xf>
    <xf numFmtId="0" fontId="27" fillId="5" borderId="3" xfId="0" applyFont="1" applyFill="1" applyBorder="1" applyAlignment="1">
      <alignment horizontal="left" vertical="center"/>
    </xf>
    <xf numFmtId="0" fontId="9" fillId="5" borderId="2" xfId="0" applyFont="1" applyFill="1" applyBorder="1">
      <alignment vertical="center"/>
    </xf>
    <xf numFmtId="0" fontId="27" fillId="0" borderId="1" xfId="0" applyFont="1" applyBorder="1" applyAlignment="1">
      <alignment horizontal="left" vertical="center"/>
    </xf>
    <xf numFmtId="0" fontId="9" fillId="0" borderId="1" xfId="0" applyFont="1" applyBorder="1">
      <alignment vertical="center"/>
    </xf>
    <xf numFmtId="0" fontId="27" fillId="0" borderId="0" xfId="0" applyFont="1" applyAlignment="1">
      <alignment horizontal="left" vertical="center"/>
    </xf>
    <xf numFmtId="0" fontId="9" fillId="0" borderId="0" xfId="0" applyFont="1" applyAlignment="1">
      <alignment vertical="top"/>
    </xf>
    <xf numFmtId="0" fontId="19" fillId="0" borderId="0" xfId="0" applyFont="1" applyAlignment="1">
      <alignment vertical="top" wrapText="1"/>
    </xf>
    <xf numFmtId="181" fontId="19" fillId="0" borderId="0" xfId="0" applyNumberFormat="1" applyFont="1" applyAlignment="1">
      <alignment vertical="top" wrapText="1"/>
    </xf>
    <xf numFmtId="0" fontId="19" fillId="0" borderId="0" xfId="0" applyFont="1" applyAlignment="1">
      <alignment horizontal="left" vertical="center"/>
    </xf>
    <xf numFmtId="195" fontId="9" fillId="0" borderId="0" xfId="0" applyNumberFormat="1" applyFont="1">
      <alignment vertical="center"/>
    </xf>
    <xf numFmtId="0" fontId="9" fillId="0" borderId="0" xfId="4" applyFont="1">
      <alignment vertical="center"/>
    </xf>
    <xf numFmtId="0" fontId="16" fillId="0" borderId="0" xfId="4" applyFont="1">
      <alignment vertical="center"/>
    </xf>
    <xf numFmtId="0" fontId="9" fillId="2" borderId="0" xfId="4" applyFont="1" applyFill="1" applyAlignment="1">
      <alignment horizontal="center" vertical="center"/>
    </xf>
    <xf numFmtId="0" fontId="9" fillId="0" borderId="35" xfId="4" applyFont="1" applyBorder="1">
      <alignment vertical="center"/>
    </xf>
    <xf numFmtId="0" fontId="9" fillId="0" borderId="40" xfId="4" applyFont="1" applyBorder="1">
      <alignment vertical="center"/>
    </xf>
    <xf numFmtId="0" fontId="27" fillId="0" borderId="0" xfId="4" applyFont="1" applyAlignment="1">
      <alignment horizontal="center" vertical="center"/>
    </xf>
    <xf numFmtId="0" fontId="16" fillId="0" borderId="0" xfId="4" applyFont="1" applyAlignment="1">
      <alignment horizontal="distributed" vertical="center"/>
    </xf>
    <xf numFmtId="0" fontId="9" fillId="0" borderId="30" xfId="4" applyFont="1" applyBorder="1">
      <alignment vertical="center"/>
    </xf>
    <xf numFmtId="0" fontId="9" fillId="0" borderId="58" xfId="4" applyFont="1" applyBorder="1">
      <alignment vertical="center"/>
    </xf>
    <xf numFmtId="0" fontId="27" fillId="0" borderId="58" xfId="4" applyFont="1" applyBorder="1" applyAlignment="1">
      <alignment horizontal="center" vertical="center"/>
    </xf>
    <xf numFmtId="0" fontId="9" fillId="0" borderId="20" xfId="4" applyFont="1" applyBorder="1">
      <alignment vertical="center"/>
    </xf>
    <xf numFmtId="0" fontId="16" fillId="0" borderId="0" xfId="4" applyFont="1" applyAlignment="1">
      <alignment vertical="top"/>
    </xf>
    <xf numFmtId="0" fontId="27" fillId="0" borderId="0" xfId="4" applyFont="1" applyAlignment="1">
      <alignment vertical="top"/>
    </xf>
    <xf numFmtId="0" fontId="27" fillId="0" borderId="0" xfId="4" applyFont="1">
      <alignment vertical="center"/>
    </xf>
    <xf numFmtId="188" fontId="27" fillId="0" borderId="0" xfId="4" applyNumberFormat="1" applyFont="1">
      <alignment vertical="center"/>
    </xf>
    <xf numFmtId="0" fontId="27" fillId="0" borderId="71" xfId="4" applyFont="1" applyBorder="1" applyAlignment="1">
      <alignment horizontal="center" vertical="center"/>
    </xf>
    <xf numFmtId="0" fontId="27" fillId="0" borderId="4" xfId="4" applyFont="1" applyBorder="1" applyAlignment="1">
      <alignment horizontal="center" vertical="center"/>
    </xf>
    <xf numFmtId="0" fontId="27" fillId="0" borderId="4" xfId="4" applyFont="1" applyBorder="1">
      <alignment vertical="center"/>
    </xf>
    <xf numFmtId="0" fontId="9" fillId="0" borderId="0" xfId="4" applyFont="1" applyAlignment="1">
      <alignment horizontal="center" vertical="center"/>
    </xf>
    <xf numFmtId="0" fontId="9" fillId="0" borderId="71" xfId="4" applyFont="1" applyBorder="1" applyAlignment="1">
      <alignment horizontal="center" vertical="center"/>
    </xf>
    <xf numFmtId="0" fontId="9" fillId="0" borderId="71" xfId="4" applyFont="1" applyBorder="1">
      <alignment vertical="center"/>
    </xf>
    <xf numFmtId="0" fontId="9" fillId="0" borderId="4" xfId="4" applyFont="1" applyBorder="1">
      <alignment vertical="center"/>
    </xf>
    <xf numFmtId="0" fontId="27" fillId="0" borderId="48" xfId="4" applyFont="1" applyBorder="1">
      <alignment vertical="center"/>
    </xf>
    <xf numFmtId="0" fontId="9" fillId="0" borderId="2" xfId="4" applyFont="1" applyBorder="1">
      <alignment vertical="center"/>
    </xf>
    <xf numFmtId="193" fontId="9" fillId="0" borderId="0" xfId="4" applyNumberFormat="1" applyFont="1" applyAlignment="1">
      <alignment horizontal="center" vertical="center"/>
    </xf>
    <xf numFmtId="0" fontId="36" fillId="4" borderId="1" xfId="4" applyFont="1" applyFill="1" applyBorder="1" applyAlignment="1">
      <alignment horizontal="center" vertical="center"/>
    </xf>
    <xf numFmtId="0" fontId="38" fillId="0" borderId="1" xfId="4" applyFont="1" applyBorder="1" applyAlignment="1">
      <alignment horizontal="center" vertical="center"/>
    </xf>
    <xf numFmtId="0" fontId="39" fillId="3" borderId="70" xfId="4" applyFont="1" applyFill="1" applyBorder="1" applyAlignment="1" applyProtection="1">
      <alignment horizontal="center" vertical="center"/>
      <protection locked="0"/>
    </xf>
    <xf numFmtId="0" fontId="27" fillId="0" borderId="2" xfId="4" applyFont="1" applyBorder="1" applyAlignment="1">
      <alignment horizontal="center" vertical="center"/>
    </xf>
    <xf numFmtId="0" fontId="37" fillId="2" borderId="0" xfId="4" applyFont="1" applyFill="1" applyAlignment="1">
      <alignment horizontal="left" vertical="center"/>
    </xf>
    <xf numFmtId="0" fontId="37" fillId="2" borderId="0" xfId="4" applyFont="1" applyFill="1" applyAlignment="1">
      <alignment horizontal="left" vertical="center" wrapText="1"/>
    </xf>
    <xf numFmtId="0" fontId="16" fillId="0" borderId="1" xfId="4" applyFont="1" applyBorder="1" applyAlignment="1">
      <alignment horizontal="center" vertical="center"/>
    </xf>
    <xf numFmtId="0" fontId="27" fillId="3" borderId="70" xfId="4" applyFont="1" applyFill="1" applyBorder="1" applyAlignment="1" applyProtection="1">
      <alignment horizontal="center" vertical="center"/>
      <protection locked="0"/>
    </xf>
    <xf numFmtId="0" fontId="16" fillId="0" borderId="1" xfId="4" applyFont="1" applyBorder="1" applyAlignment="1">
      <alignment horizontal="center" vertical="center" wrapText="1"/>
    </xf>
    <xf numFmtId="0" fontId="40" fillId="2" borderId="0" xfId="4" applyFont="1" applyFill="1" applyAlignment="1">
      <alignment horizontal="left" vertical="center"/>
    </xf>
    <xf numFmtId="0" fontId="40" fillId="2" borderId="0" xfId="4" applyFont="1" applyFill="1" applyAlignment="1">
      <alignment horizontal="center" vertical="center"/>
    </xf>
    <xf numFmtId="0" fontId="9" fillId="2" borderId="2" xfId="4" applyFont="1" applyFill="1" applyBorder="1" applyAlignment="1">
      <alignment horizontal="center" vertical="center"/>
    </xf>
    <xf numFmtId="0" fontId="16" fillId="3" borderId="70" xfId="4" applyFont="1" applyFill="1" applyBorder="1" applyAlignment="1" applyProtection="1">
      <alignment horizontal="center" vertical="center"/>
      <protection locked="0"/>
    </xf>
    <xf numFmtId="197" fontId="16" fillId="3" borderId="70" xfId="4" applyNumberFormat="1" applyFont="1" applyFill="1" applyBorder="1" applyAlignment="1" applyProtection="1">
      <alignment horizontal="center" vertical="center"/>
      <protection locked="0"/>
    </xf>
    <xf numFmtId="0" fontId="16" fillId="2" borderId="0" xfId="4" applyFont="1" applyFill="1">
      <alignment vertical="center"/>
    </xf>
    <xf numFmtId="0" fontId="9" fillId="2" borderId="0" xfId="4" applyFont="1" applyFill="1">
      <alignment vertical="center"/>
    </xf>
    <xf numFmtId="0" fontId="16" fillId="0" borderId="0" xfId="0" applyFont="1" applyProtection="1">
      <alignment vertical="center"/>
      <protection locked="0"/>
    </xf>
    <xf numFmtId="0" fontId="9" fillId="3" borderId="0" xfId="0" applyFont="1" applyFill="1" applyAlignment="1" applyProtection="1">
      <alignment horizontal="right" vertical="center"/>
      <protection locked="0"/>
    </xf>
    <xf numFmtId="0" fontId="9" fillId="0" borderId="0" xfId="0" applyFont="1" applyAlignment="1">
      <alignment horizontal="right" vertical="center"/>
    </xf>
    <xf numFmtId="196" fontId="9" fillId="0" borderId="0" xfId="0" applyNumberFormat="1" applyFont="1">
      <alignment vertical="center"/>
    </xf>
    <xf numFmtId="0" fontId="16" fillId="0" borderId="0" xfId="0" applyFont="1">
      <alignment vertical="center"/>
    </xf>
    <xf numFmtId="0" fontId="9" fillId="0" borderId="21" xfId="0" applyFont="1" applyBorder="1">
      <alignment vertical="center"/>
    </xf>
    <xf numFmtId="199" fontId="27" fillId="3" borderId="70" xfId="4" applyNumberFormat="1" applyFont="1" applyFill="1" applyBorder="1" applyAlignment="1" applyProtection="1">
      <alignment horizontal="center" vertical="center"/>
      <protection locked="0"/>
    </xf>
    <xf numFmtId="200" fontId="27" fillId="3" borderId="70" xfId="4" applyNumberFormat="1" applyFont="1" applyFill="1" applyBorder="1" applyAlignment="1" applyProtection="1">
      <alignment horizontal="center" vertical="center"/>
      <protection locked="0"/>
    </xf>
    <xf numFmtId="0" fontId="36" fillId="4" borderId="1" xfId="4" applyFont="1" applyFill="1" applyBorder="1" applyAlignment="1">
      <alignment horizontal="center" vertical="center"/>
    </xf>
    <xf numFmtId="0" fontId="35" fillId="0" borderId="0" xfId="4" applyFont="1" applyAlignment="1">
      <alignment horizontal="center" vertical="center"/>
    </xf>
    <xf numFmtId="0" fontId="37" fillId="2" borderId="34" xfId="4" applyFont="1" applyFill="1" applyBorder="1" applyAlignment="1">
      <alignment horizontal="left" vertical="center"/>
    </xf>
    <xf numFmtId="0" fontId="37" fillId="2" borderId="0" xfId="4" applyFont="1" applyFill="1" applyAlignment="1">
      <alignment horizontal="left" vertical="center"/>
    </xf>
    <xf numFmtId="0" fontId="40" fillId="2" borderId="34" xfId="4" applyFont="1" applyFill="1" applyBorder="1" applyAlignment="1">
      <alignment horizontal="left" vertical="center" wrapText="1"/>
    </xf>
    <xf numFmtId="0" fontId="40" fillId="2" borderId="0" xfId="4" applyFont="1" applyFill="1" applyAlignment="1">
      <alignment horizontal="left" vertical="center" wrapText="1"/>
    </xf>
    <xf numFmtId="0" fontId="16" fillId="0" borderId="21" xfId="4" applyFont="1" applyBorder="1" applyAlignment="1">
      <alignment horizontal="left" vertical="center"/>
    </xf>
    <xf numFmtId="0" fontId="31" fillId="0" borderId="0" xfId="4" applyFont="1" applyAlignment="1">
      <alignment horizontal="center" vertical="center"/>
    </xf>
    <xf numFmtId="0" fontId="32" fillId="0" borderId="0" xfId="4" applyFont="1" applyAlignment="1">
      <alignment horizontal="center" vertical="center" wrapText="1"/>
    </xf>
    <xf numFmtId="0" fontId="32" fillId="0" borderId="0" xfId="4" applyFont="1" applyAlignment="1">
      <alignment horizontal="center" vertical="center"/>
    </xf>
    <xf numFmtId="0" fontId="33" fillId="0" borderId="0" xfId="4" applyFont="1" applyAlignment="1">
      <alignment horizontal="left" vertical="center"/>
    </xf>
    <xf numFmtId="0" fontId="27" fillId="0" borderId="54" xfId="4" applyFont="1" applyBorder="1" applyAlignment="1">
      <alignment horizontal="center" vertical="center"/>
    </xf>
    <xf numFmtId="0" fontId="27" fillId="0" borderId="48" xfId="4" applyFont="1" applyBorder="1" applyAlignment="1">
      <alignment horizontal="center" vertical="center"/>
    </xf>
    <xf numFmtId="0" fontId="27" fillId="0" borderId="2" xfId="4" applyFont="1" applyBorder="1" applyAlignment="1">
      <alignment horizontal="center" vertical="center"/>
    </xf>
    <xf numFmtId="0" fontId="27" fillId="0" borderId="54" xfId="4" applyFont="1" applyBorder="1" applyAlignment="1">
      <alignment horizontal="left" vertical="center"/>
    </xf>
    <xf numFmtId="0" fontId="27" fillId="0" borderId="48" xfId="4" applyFont="1" applyBorder="1" applyAlignment="1">
      <alignment horizontal="left" vertical="center"/>
    </xf>
    <xf numFmtId="0" fontId="27" fillId="0" borderId="2" xfId="4" applyFont="1" applyBorder="1" applyAlignment="1">
      <alignment horizontal="left" vertical="center"/>
    </xf>
    <xf numFmtId="0" fontId="9" fillId="0" borderId="54" xfId="4" applyFont="1" applyBorder="1" applyAlignment="1">
      <alignment horizontal="center" vertical="center"/>
    </xf>
    <xf numFmtId="0" fontId="9" fillId="0" borderId="48" xfId="4" applyFont="1" applyBorder="1" applyAlignment="1">
      <alignment horizontal="center" vertical="center"/>
    </xf>
    <xf numFmtId="0" fontId="9" fillId="0" borderId="2" xfId="4" applyFont="1" applyBorder="1" applyAlignment="1">
      <alignment horizontal="center" vertical="center"/>
    </xf>
    <xf numFmtId="0" fontId="17" fillId="0" borderId="54" xfId="4" applyFont="1" applyBorder="1" applyAlignment="1">
      <alignment horizontal="center" vertical="center"/>
    </xf>
    <xf numFmtId="0" fontId="17" fillId="0" borderId="48" xfId="4" applyFont="1" applyBorder="1" applyAlignment="1">
      <alignment horizontal="center" vertical="center"/>
    </xf>
    <xf numFmtId="0" fontId="17" fillId="0" borderId="2" xfId="4" applyFont="1" applyBorder="1" applyAlignment="1">
      <alignment horizontal="center" vertical="center"/>
    </xf>
    <xf numFmtId="0" fontId="27" fillId="0" borderId="0" xfId="4" applyFont="1" applyAlignment="1">
      <alignment horizontal="distributed" vertical="center"/>
    </xf>
    <xf numFmtId="189" fontId="34" fillId="0" borderId="0" xfId="4" applyNumberFormat="1" applyFont="1" applyAlignment="1">
      <alignment horizontal="left" vertical="center"/>
    </xf>
    <xf numFmtId="188" fontId="27" fillId="0" borderId="48" xfId="4" applyNumberFormat="1" applyFont="1" applyBorder="1" applyAlignment="1">
      <alignment horizontal="center" vertical="center"/>
    </xf>
    <xf numFmtId="188" fontId="27" fillId="0" borderId="2" xfId="4" applyNumberFormat="1" applyFont="1" applyBorder="1" applyAlignment="1">
      <alignment horizontal="center" vertical="center"/>
    </xf>
    <xf numFmtId="188" fontId="27" fillId="0" borderId="54" xfId="4" applyNumberFormat="1" applyFont="1" applyBorder="1" applyAlignment="1">
      <alignment horizontal="center" vertical="center"/>
    </xf>
    <xf numFmtId="0" fontId="9" fillId="0" borderId="54" xfId="4" applyFont="1" applyBorder="1" applyAlignment="1">
      <alignment horizontal="center" vertical="center" shrinkToFit="1"/>
    </xf>
    <xf numFmtId="0" fontId="9" fillId="0" borderId="48" xfId="4" applyFont="1" applyBorder="1" applyAlignment="1">
      <alignment horizontal="center" vertical="center" shrinkToFit="1"/>
    </xf>
    <xf numFmtId="0" fontId="9" fillId="0" borderId="2" xfId="4" applyFont="1" applyBorder="1" applyAlignment="1">
      <alignment horizontal="center" vertical="center" shrinkToFit="1"/>
    </xf>
    <xf numFmtId="0" fontId="33" fillId="0" borderId="37" xfId="4" applyFont="1" applyBorder="1" applyAlignment="1">
      <alignment horizontal="left" vertical="center"/>
    </xf>
    <xf numFmtId="0" fontId="33" fillId="0" borderId="38" xfId="4" applyFont="1" applyBorder="1" applyAlignment="1">
      <alignment horizontal="left" vertical="center"/>
    </xf>
    <xf numFmtId="0" fontId="33" fillId="0" borderId="39" xfId="4" applyFont="1" applyBorder="1" applyAlignment="1">
      <alignment horizontal="left" vertical="center"/>
    </xf>
    <xf numFmtId="188" fontId="9" fillId="0" borderId="0" xfId="4" applyNumberFormat="1" applyFont="1" applyAlignment="1">
      <alignment horizontal="center" vertical="center" shrinkToFit="1"/>
    </xf>
    <xf numFmtId="190" fontId="34" fillId="0" borderId="0" xfId="4" applyNumberFormat="1" applyFont="1" applyAlignment="1">
      <alignment horizontal="left" vertical="center"/>
    </xf>
    <xf numFmtId="0" fontId="27" fillId="0" borderId="58" xfId="4" applyFont="1" applyBorder="1" applyAlignment="1">
      <alignment horizontal="distributed" vertical="center"/>
    </xf>
    <xf numFmtId="191" fontId="34" fillId="0" borderId="58" xfId="4" applyNumberFormat="1" applyFont="1" applyBorder="1" applyAlignment="1">
      <alignment horizontal="left" vertical="center"/>
    </xf>
    <xf numFmtId="0" fontId="27" fillId="0" borderId="0" xfId="4" applyFont="1" applyAlignment="1">
      <alignment horizontal="center" vertical="center"/>
    </xf>
    <xf numFmtId="0" fontId="9" fillId="6" borderId="0" xfId="4" applyFont="1" applyFill="1" applyAlignment="1">
      <alignment horizontal="center" vertical="center"/>
    </xf>
    <xf numFmtId="194" fontId="9" fillId="0" borderId="0" xfId="4" applyNumberFormat="1" applyFont="1" applyAlignment="1">
      <alignment horizontal="center" vertical="center" shrinkToFit="1"/>
    </xf>
    <xf numFmtId="0" fontId="9" fillId="0" borderId="0" xfId="4" applyFont="1" applyAlignment="1">
      <alignment horizontal="center" vertical="center" shrinkToFit="1"/>
    </xf>
    <xf numFmtId="184" fontId="9" fillId="6" borderId="0" xfId="4" applyNumberFormat="1" applyFont="1" applyFill="1" applyAlignment="1">
      <alignment horizontal="center" vertical="center"/>
    </xf>
    <xf numFmtId="188" fontId="27" fillId="0" borderId="0" xfId="4" applyNumberFormat="1" applyFont="1" applyAlignment="1">
      <alignment horizontal="center" vertical="center" shrinkToFit="1"/>
    </xf>
    <xf numFmtId="192" fontId="9" fillId="0" borderId="0" xfId="4" applyNumberFormat="1" applyFont="1" applyAlignment="1">
      <alignment horizontal="center" vertical="center" shrinkToFit="1"/>
    </xf>
    <xf numFmtId="197" fontId="27" fillId="0" borderId="54" xfId="4" quotePrefix="1" applyNumberFormat="1" applyFont="1" applyBorder="1" applyAlignment="1">
      <alignment horizontal="center" vertical="center" shrinkToFit="1"/>
    </xf>
    <xf numFmtId="197" fontId="27" fillId="0" borderId="48" xfId="4" quotePrefix="1" applyNumberFormat="1" applyFont="1" applyBorder="1" applyAlignment="1">
      <alignment horizontal="center" vertical="center" shrinkToFit="1"/>
    </xf>
    <xf numFmtId="0" fontId="19" fillId="0" borderId="1" xfId="4" applyFont="1" applyBorder="1" applyAlignment="1">
      <alignment horizontal="center" vertical="center"/>
    </xf>
    <xf numFmtId="0" fontId="19" fillId="0" borderId="1" xfId="4" applyFont="1" applyBorder="1" applyAlignment="1">
      <alignment horizontal="center" vertical="center" wrapText="1"/>
    </xf>
    <xf numFmtId="0" fontId="19" fillId="0" borderId="1" xfId="4" quotePrefix="1" applyFont="1" applyBorder="1" applyAlignment="1">
      <alignment horizontal="center" vertical="center"/>
    </xf>
    <xf numFmtId="0" fontId="19" fillId="0" borderId="72" xfId="4" applyFont="1" applyBorder="1" applyAlignment="1">
      <alignment horizontal="left" vertical="center" wrapText="1"/>
    </xf>
    <xf numFmtId="0" fontId="19" fillId="0" borderId="73" xfId="4" applyFont="1" applyBorder="1" applyAlignment="1">
      <alignment horizontal="left" vertical="center"/>
    </xf>
    <xf numFmtId="0" fontId="19" fillId="0" borderId="74" xfId="4" applyFont="1" applyBorder="1" applyAlignment="1">
      <alignment horizontal="left" vertical="center"/>
    </xf>
    <xf numFmtId="0" fontId="19" fillId="0" borderId="75" xfId="4" applyFont="1" applyBorder="1" applyAlignment="1">
      <alignment horizontal="left" vertical="center"/>
    </xf>
    <xf numFmtId="0" fontId="19" fillId="0" borderId="76" xfId="4" applyFont="1" applyBorder="1" applyAlignment="1">
      <alignment horizontal="left" vertical="center"/>
    </xf>
    <xf numFmtId="0" fontId="19" fillId="0" borderId="77" xfId="4" applyFont="1" applyBorder="1" applyAlignment="1">
      <alignment horizontal="left" vertical="center"/>
    </xf>
    <xf numFmtId="0" fontId="19" fillId="0" borderId="78" xfId="4" applyFont="1" applyBorder="1" applyAlignment="1">
      <alignment horizontal="left" vertical="center"/>
    </xf>
    <xf numFmtId="0" fontId="19" fillId="0" borderId="79" xfId="4" applyFont="1" applyBorder="1" applyAlignment="1">
      <alignment horizontal="left" vertical="center"/>
    </xf>
    <xf numFmtId="0" fontId="19" fillId="0" borderId="80" xfId="4" applyFont="1" applyBorder="1" applyAlignment="1">
      <alignment horizontal="left" vertical="center"/>
    </xf>
    <xf numFmtId="0" fontId="18" fillId="0" borderId="43" xfId="0" applyFont="1" applyBorder="1" applyAlignment="1">
      <alignment horizontal="left" vertical="center" indent="1"/>
    </xf>
    <xf numFmtId="0" fontId="18" fillId="0" borderId="4" xfId="0" applyFont="1" applyBorder="1" applyAlignment="1">
      <alignment horizontal="left" vertical="center" indent="1"/>
    </xf>
    <xf numFmtId="0" fontId="18" fillId="0" borderId="51" xfId="0" applyFont="1" applyBorder="1" applyAlignment="1">
      <alignment horizontal="left" vertical="center" indent="1"/>
    </xf>
    <xf numFmtId="0" fontId="18" fillId="0" borderId="4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1" xfId="0" applyFont="1" applyBorder="1" applyAlignment="1">
      <alignment horizontal="center" vertical="center" wrapText="1"/>
    </xf>
    <xf numFmtId="40" fontId="18" fillId="0" borderId="28" xfId="6" applyNumberFormat="1" applyFont="1" applyFill="1" applyBorder="1" applyAlignment="1">
      <alignment horizontal="center" vertical="center" wrapText="1"/>
    </xf>
    <xf numFmtId="40" fontId="18" fillId="0" borderId="33" xfId="6" applyNumberFormat="1" applyFont="1" applyFill="1" applyBorder="1" applyAlignment="1">
      <alignment horizontal="center" vertical="center" wrapText="1"/>
    </xf>
    <xf numFmtId="0" fontId="18" fillId="0" borderId="9" xfId="0" applyFont="1" applyBorder="1" applyAlignment="1">
      <alignment horizontal="left" vertical="center" wrapText="1" indent="1"/>
    </xf>
    <xf numFmtId="0" fontId="18" fillId="0" borderId="22" xfId="0" applyFont="1" applyBorder="1" applyAlignment="1">
      <alignment horizontal="left" vertical="center" shrinkToFit="1"/>
    </xf>
    <xf numFmtId="0" fontId="18" fillId="0" borderId="23" xfId="0" applyFont="1" applyBorder="1" applyAlignment="1">
      <alignment horizontal="left" vertical="center" shrinkToFit="1"/>
    </xf>
    <xf numFmtId="0" fontId="18" fillId="0" borderId="14" xfId="0" applyFont="1" applyBorder="1" applyAlignment="1">
      <alignment horizontal="left" vertical="center" shrinkToFit="1"/>
    </xf>
    <xf numFmtId="185" fontId="18" fillId="0" borderId="43" xfId="0" applyNumberFormat="1" applyFont="1" applyBorder="1" applyAlignment="1">
      <alignment horizontal="left" vertical="center" wrapText="1"/>
    </xf>
    <xf numFmtId="185" fontId="18" fillId="0" borderId="4" xfId="0" applyNumberFormat="1" applyFont="1" applyBorder="1" applyAlignment="1">
      <alignment horizontal="left" vertical="center" wrapText="1"/>
    </xf>
    <xf numFmtId="0" fontId="19" fillId="0" borderId="0" xfId="0" applyFont="1" applyAlignment="1">
      <alignment horizontal="center" vertical="center" wrapText="1"/>
    </xf>
    <xf numFmtId="0" fontId="18" fillId="0" borderId="0" xfId="0" applyFont="1" applyAlignment="1">
      <alignment horizontal="center" vertical="center" wrapText="1"/>
    </xf>
    <xf numFmtId="0" fontId="18" fillId="3" borderId="45" xfId="0" applyFont="1" applyFill="1" applyBorder="1" applyAlignment="1" applyProtection="1">
      <alignment horizontal="center" vertical="center" wrapText="1"/>
      <protection locked="0"/>
    </xf>
    <xf numFmtId="0" fontId="18" fillId="3" borderId="21" xfId="0" applyFont="1" applyFill="1" applyBorder="1" applyAlignment="1" applyProtection="1">
      <alignment horizontal="center" vertical="center" wrapText="1"/>
      <protection locked="0"/>
    </xf>
    <xf numFmtId="185" fontId="9" fillId="3" borderId="49" xfId="0" applyNumberFormat="1" applyFont="1" applyFill="1" applyBorder="1" applyAlignment="1" applyProtection="1">
      <alignment horizontal="center" vertical="center" wrapText="1"/>
      <protection locked="0"/>
    </xf>
    <xf numFmtId="185" fontId="9" fillId="3" borderId="21" xfId="0" applyNumberFormat="1" applyFont="1" applyFill="1" applyBorder="1" applyAlignment="1" applyProtection="1">
      <alignment horizontal="center" vertical="center" wrapText="1"/>
      <protection locked="0"/>
    </xf>
    <xf numFmtId="0" fontId="18" fillId="0" borderId="26"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22" xfId="0" applyFont="1" applyBorder="1" applyAlignment="1">
      <alignment horizontal="center" vertical="center" wrapText="1"/>
    </xf>
    <xf numFmtId="38" fontId="18" fillId="3" borderId="9" xfId="6" applyFont="1" applyFill="1" applyBorder="1" applyAlignment="1" applyProtection="1">
      <alignment horizontal="center" vertical="center" wrapText="1"/>
      <protection locked="0"/>
    </xf>
    <xf numFmtId="38" fontId="18" fillId="3" borderId="28" xfId="6" applyFont="1" applyFill="1" applyBorder="1" applyAlignment="1" applyProtection="1">
      <alignment horizontal="center" vertical="center" wrapText="1"/>
      <protection locked="0"/>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44" xfId="0" applyFont="1" applyBorder="1" applyAlignment="1">
      <alignment horizontal="left" vertical="center" wrapText="1"/>
    </xf>
    <xf numFmtId="0" fontId="25" fillId="0" borderId="45" xfId="0" applyFont="1" applyBorder="1" applyAlignment="1">
      <alignment horizontal="left" vertical="center" wrapText="1"/>
    </xf>
    <xf numFmtId="0" fontId="25" fillId="0" borderId="21" xfId="0" applyFont="1" applyBorder="1" applyAlignment="1">
      <alignment horizontal="left" vertical="center" wrapText="1"/>
    </xf>
    <xf numFmtId="0" fontId="25" fillId="0" borderId="46" xfId="0" applyFont="1" applyBorder="1" applyAlignment="1">
      <alignment horizontal="left" vertical="center" wrapText="1"/>
    </xf>
    <xf numFmtId="0" fontId="8" fillId="0" borderId="0" xfId="2" applyFont="1" applyAlignment="1">
      <alignment horizontal="center" vertical="center"/>
    </xf>
    <xf numFmtId="0" fontId="9" fillId="0" borderId="0" xfId="0" applyFont="1" applyAlignment="1">
      <alignment horizontal="center" vertical="center"/>
    </xf>
    <xf numFmtId="0" fontId="18" fillId="3" borderId="0" xfId="0" applyFont="1" applyFill="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6" fillId="0" borderId="0" xfId="0" applyFont="1" applyAlignment="1" applyProtection="1">
      <alignment horizontal="center" vertical="center"/>
      <protection locked="0"/>
    </xf>
    <xf numFmtId="0" fontId="20" fillId="0" borderId="21" xfId="0" applyFont="1" applyBorder="1" applyAlignment="1">
      <alignment horizontal="left" vertical="center" wrapText="1"/>
    </xf>
    <xf numFmtId="0" fontId="20" fillId="0" borderId="52" xfId="0" applyFont="1" applyBorder="1" applyAlignment="1">
      <alignment horizontal="left" vertical="center" wrapText="1"/>
    </xf>
    <xf numFmtId="2" fontId="9" fillId="0" borderId="49" xfId="0" applyNumberFormat="1" applyFont="1" applyBorder="1" applyAlignment="1">
      <alignment horizontal="center" vertical="center" wrapText="1"/>
    </xf>
    <xf numFmtId="2" fontId="9" fillId="0" borderId="21" xfId="0" applyNumberFormat="1"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44" xfId="0" applyFont="1" applyBorder="1" applyAlignment="1">
      <alignment horizontal="center" vertical="center" wrapText="1"/>
    </xf>
    <xf numFmtId="9" fontId="9" fillId="0" borderId="45" xfId="1" applyFont="1" applyFill="1" applyBorder="1" applyAlignment="1">
      <alignment horizontal="center" vertical="center" wrapText="1"/>
    </xf>
    <xf numFmtId="9" fontId="9" fillId="0" borderId="21" xfId="1" applyFont="1" applyFill="1" applyBorder="1" applyAlignment="1">
      <alignment horizontal="center" vertical="center" wrapText="1"/>
    </xf>
    <xf numFmtId="9" fontId="9" fillId="0" borderId="46" xfId="1" applyFont="1" applyFill="1" applyBorder="1" applyAlignment="1">
      <alignment horizontal="center" vertical="center" wrapText="1"/>
    </xf>
    <xf numFmtId="0" fontId="18" fillId="0" borderId="3" xfId="0" applyFont="1" applyBorder="1" applyAlignment="1">
      <alignment horizontal="center" vertical="center" wrapText="1"/>
    </xf>
    <xf numFmtId="0" fontId="18" fillId="0" borderId="44" xfId="0" applyFont="1" applyBorder="1" applyAlignment="1">
      <alignment horizontal="center" vertical="center" wrapText="1"/>
    </xf>
    <xf numFmtId="40" fontId="9" fillId="0" borderId="45" xfId="6" applyNumberFormat="1" applyFont="1" applyFill="1" applyBorder="1" applyAlignment="1" applyProtection="1">
      <alignment horizontal="center" vertical="center" wrapText="1"/>
    </xf>
    <xf numFmtId="40" fontId="9" fillId="0" borderId="21" xfId="6" applyNumberFormat="1" applyFont="1" applyFill="1" applyBorder="1" applyAlignment="1" applyProtection="1">
      <alignment horizontal="center" vertical="center" wrapText="1"/>
    </xf>
    <xf numFmtId="177" fontId="18" fillId="0" borderId="40" xfId="0" applyNumberFormat="1" applyFont="1" applyBorder="1" applyAlignment="1">
      <alignment horizontal="center" vertical="center" wrapText="1"/>
    </xf>
    <xf numFmtId="177" fontId="18" fillId="0" borderId="46" xfId="0" applyNumberFormat="1" applyFont="1" applyBorder="1" applyAlignment="1">
      <alignment horizontal="center" vertical="center" wrapText="1"/>
    </xf>
    <xf numFmtId="177" fontId="18" fillId="0" borderId="51" xfId="0" applyNumberFormat="1" applyFont="1" applyBorder="1" applyAlignment="1">
      <alignment horizontal="center" vertical="center" wrapText="1"/>
    </xf>
    <xf numFmtId="177" fontId="18" fillId="0" borderId="52" xfId="0" applyNumberFormat="1" applyFont="1" applyBorder="1" applyAlignment="1">
      <alignment horizontal="center" vertical="center" wrapText="1"/>
    </xf>
    <xf numFmtId="0" fontId="20" fillId="0" borderId="4" xfId="0" applyFont="1" applyBorder="1" applyAlignment="1">
      <alignment horizontal="left" vertical="center" wrapText="1"/>
    </xf>
    <xf numFmtId="0" fontId="20" fillId="0" borderId="51" xfId="0" applyFont="1" applyBorder="1" applyAlignment="1">
      <alignment horizontal="left" vertical="center" wrapText="1"/>
    </xf>
    <xf numFmtId="40" fontId="18" fillId="3" borderId="28" xfId="6" applyNumberFormat="1" applyFont="1" applyFill="1" applyBorder="1" applyAlignment="1" applyProtection="1">
      <alignment horizontal="center" vertical="center" wrapText="1"/>
      <protection locked="0"/>
    </xf>
    <xf numFmtId="40" fontId="18" fillId="3" borderId="33" xfId="6" applyNumberFormat="1" applyFont="1" applyFill="1" applyBorder="1" applyAlignment="1" applyProtection="1">
      <alignment horizontal="center" vertical="center" wrapText="1"/>
      <protection locked="0"/>
    </xf>
    <xf numFmtId="40" fontId="18" fillId="3" borderId="9" xfId="6" applyNumberFormat="1" applyFont="1" applyFill="1" applyBorder="1" applyAlignment="1" applyProtection="1">
      <alignment horizontal="center" vertical="center"/>
      <protection locked="0"/>
    </xf>
    <xf numFmtId="40" fontId="18" fillId="3" borderId="28" xfId="6" applyNumberFormat="1" applyFont="1" applyFill="1" applyBorder="1" applyAlignment="1" applyProtection="1">
      <alignment horizontal="center" vertical="center"/>
      <protection locked="0"/>
    </xf>
    <xf numFmtId="0" fontId="18" fillId="0" borderId="28"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18"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18" xfId="0" applyFont="1" applyBorder="1" applyAlignment="1">
      <alignment horizontal="center" vertical="center" wrapText="1"/>
    </xf>
    <xf numFmtId="0" fontId="11" fillId="0" borderId="21" xfId="0" applyFont="1" applyBorder="1" applyAlignment="1">
      <alignment horizontal="left" wrapText="1"/>
    </xf>
    <xf numFmtId="185" fontId="20" fillId="0" borderId="37" xfId="0" applyNumberFormat="1" applyFont="1" applyBorder="1" applyAlignment="1">
      <alignment horizontal="left" vertical="center" wrapText="1"/>
    </xf>
    <xf numFmtId="185" fontId="20" fillId="0" borderId="38" xfId="0" applyNumberFormat="1" applyFont="1" applyBorder="1" applyAlignment="1">
      <alignment horizontal="left" vertical="center" wrapText="1"/>
    </xf>
    <xf numFmtId="185" fontId="20" fillId="0" borderId="39" xfId="0" applyNumberFormat="1" applyFont="1" applyBorder="1" applyAlignment="1">
      <alignment horizontal="left"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45"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52" xfId="0" applyFont="1" applyBorder="1" applyAlignment="1">
      <alignment horizontal="center" vertical="center" wrapText="1"/>
    </xf>
    <xf numFmtId="185" fontId="9" fillId="0" borderId="25" xfId="0" applyNumberFormat="1" applyFont="1" applyBorder="1" applyAlignment="1">
      <alignment horizontal="center" vertical="center" wrapText="1"/>
    </xf>
    <xf numFmtId="185" fontId="9" fillId="0" borderId="21" xfId="0" applyNumberFormat="1" applyFont="1" applyBorder="1" applyAlignment="1">
      <alignment horizontal="center" vertical="center" wrapText="1"/>
    </xf>
    <xf numFmtId="0" fontId="18" fillId="0" borderId="33" xfId="0" applyFont="1" applyBorder="1" applyAlignment="1">
      <alignment horizontal="left" vertical="center" wrapText="1"/>
    </xf>
    <xf numFmtId="0" fontId="18" fillId="0" borderId="29" xfId="0" applyFont="1" applyBorder="1" applyAlignment="1">
      <alignment horizontal="left" vertical="center" wrapText="1"/>
    </xf>
    <xf numFmtId="0" fontId="20" fillId="0" borderId="43" xfId="0" applyFont="1" applyBorder="1" applyAlignment="1">
      <alignment horizontal="left" vertical="center" wrapText="1"/>
    </xf>
    <xf numFmtId="0" fontId="20" fillId="0" borderId="44" xfId="0" applyFont="1" applyBorder="1" applyAlignment="1">
      <alignment horizontal="left" vertical="center" wrapText="1"/>
    </xf>
    <xf numFmtId="0" fontId="24" fillId="3" borderId="49" xfId="0" applyFont="1" applyFill="1" applyBorder="1" applyAlignment="1" applyProtection="1">
      <alignment horizontal="left" vertical="center" wrapText="1"/>
      <protection locked="0"/>
    </xf>
    <xf numFmtId="0" fontId="24" fillId="3" borderId="21" xfId="0" applyFont="1" applyFill="1" applyBorder="1" applyAlignment="1" applyProtection="1">
      <alignment horizontal="left" vertical="center" wrapText="1"/>
      <protection locked="0"/>
    </xf>
    <xf numFmtId="0" fontId="24" fillId="3" borderId="46" xfId="0" applyFont="1" applyFill="1" applyBorder="1" applyAlignment="1" applyProtection="1">
      <alignment horizontal="left" vertical="center" wrapText="1"/>
      <protection locked="0"/>
    </xf>
    <xf numFmtId="184" fontId="9" fillId="0" borderId="25" xfId="0" applyNumberFormat="1" applyFont="1" applyBorder="1" applyAlignment="1">
      <alignment horizontal="center" vertical="center"/>
    </xf>
    <xf numFmtId="186" fontId="18" fillId="3" borderId="9" xfId="0" applyNumberFormat="1" applyFont="1" applyFill="1" applyBorder="1" applyAlignment="1" applyProtection="1">
      <alignment horizontal="center" vertical="center" wrapText="1"/>
      <protection locked="0"/>
    </xf>
    <xf numFmtId="186" fontId="18" fillId="3" borderId="28" xfId="0" applyNumberFormat="1" applyFont="1" applyFill="1" applyBorder="1" applyAlignment="1" applyProtection="1">
      <alignment horizontal="center" vertical="center" wrapText="1"/>
      <protection locked="0"/>
    </xf>
    <xf numFmtId="0" fontId="22" fillId="0" borderId="34" xfId="0" applyFont="1" applyBorder="1" applyAlignment="1">
      <alignment horizontal="center" vertical="center" wrapText="1"/>
    </xf>
    <xf numFmtId="0" fontId="22" fillId="0" borderId="0" xfId="0" applyFont="1" applyAlignment="1">
      <alignment horizontal="center" vertical="center" wrapText="1"/>
    </xf>
    <xf numFmtId="0" fontId="22" fillId="0" borderId="3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48" xfId="0" applyFont="1" applyBorder="1" applyAlignment="1">
      <alignment horizontal="center" vertical="center" wrapText="1"/>
    </xf>
    <xf numFmtId="0" fontId="22" fillId="0" borderId="2"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46" xfId="0" applyFont="1" applyBorder="1" applyAlignment="1">
      <alignment horizontal="center" vertical="center" wrapText="1"/>
    </xf>
    <xf numFmtId="0" fontId="22" fillId="0" borderId="1"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31" xfId="0" applyFont="1" applyBorder="1" applyAlignment="1">
      <alignment horizontal="center" vertical="center" wrapText="1"/>
    </xf>
    <xf numFmtId="0" fontId="18" fillId="3" borderId="12" xfId="0" applyFont="1" applyFill="1" applyBorder="1" applyAlignment="1" applyProtection="1">
      <alignment horizontal="left" vertical="center" wrapText="1" indent="1"/>
      <protection locked="0"/>
    </xf>
    <xf numFmtId="0" fontId="18" fillId="3" borderId="24" xfId="0" applyFont="1" applyFill="1" applyBorder="1" applyAlignment="1" applyProtection="1">
      <alignment horizontal="left" vertical="center" wrapText="1" indent="1"/>
      <protection locked="0"/>
    </xf>
    <xf numFmtId="0" fontId="18" fillId="3" borderId="13" xfId="0" applyFont="1" applyFill="1" applyBorder="1" applyAlignment="1" applyProtection="1">
      <alignment horizontal="left" vertical="center" wrapText="1" indent="1"/>
      <protection locked="0"/>
    </xf>
    <xf numFmtId="0" fontId="25" fillId="0" borderId="5" xfId="0" applyFont="1" applyBorder="1" applyAlignment="1">
      <alignment horizontal="left" vertical="center" wrapText="1"/>
    </xf>
    <xf numFmtId="0" fontId="25" fillId="0" borderId="14" xfId="0" applyFont="1" applyBorder="1" applyAlignment="1">
      <alignment horizontal="left" vertical="center" wrapText="1"/>
    </xf>
    <xf numFmtId="0" fontId="25" fillId="0" borderId="6" xfId="0" applyFont="1" applyBorder="1" applyAlignment="1">
      <alignment horizontal="left" vertical="center" wrapText="1"/>
    </xf>
    <xf numFmtId="0" fontId="25" fillId="0" borderId="22" xfId="0" applyFont="1" applyBorder="1" applyAlignment="1">
      <alignment horizontal="left" vertical="center" wrapText="1"/>
    </xf>
    <xf numFmtId="0" fontId="25" fillId="0" borderId="7" xfId="0" applyFont="1" applyBorder="1" applyAlignment="1">
      <alignment horizontal="left" vertical="center" wrapText="1"/>
    </xf>
    <xf numFmtId="0" fontId="25" fillId="0" borderId="11" xfId="0" applyFont="1" applyBorder="1" applyAlignment="1">
      <alignment horizontal="left" vertical="center" wrapText="1"/>
    </xf>
    <xf numFmtId="0" fontId="25" fillId="0" borderId="15" xfId="0" applyFont="1" applyBorder="1" applyAlignment="1">
      <alignment horizontal="left" vertical="center" wrapText="1"/>
    </xf>
    <xf numFmtId="0" fontId="25" fillId="0" borderId="12" xfId="0" applyFont="1" applyBorder="1" applyAlignment="1">
      <alignment horizontal="left" vertical="center" wrapText="1"/>
    </xf>
    <xf numFmtId="0" fontId="25" fillId="0" borderId="24" xfId="0" applyFont="1" applyBorder="1" applyAlignment="1">
      <alignment horizontal="left" vertical="center" wrapText="1"/>
    </xf>
    <xf numFmtId="0" fontId="25" fillId="0" borderId="13" xfId="0" applyFont="1" applyBorder="1" applyAlignment="1">
      <alignment horizontal="left"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14" xfId="0" applyFont="1" applyBorder="1" applyAlignment="1">
      <alignment horizontal="center" vertical="center" wrapText="1"/>
    </xf>
    <xf numFmtId="0" fontId="18" fillId="0" borderId="53" xfId="0" applyFont="1" applyBorder="1" applyAlignment="1">
      <alignment horizontal="center" vertical="center" wrapText="1"/>
    </xf>
    <xf numFmtId="194" fontId="9" fillId="0" borderId="49" xfId="0" applyNumberFormat="1" applyFont="1" applyBorder="1" applyAlignment="1">
      <alignment horizontal="center" vertical="center" wrapText="1"/>
    </xf>
    <xf numFmtId="194" fontId="9" fillId="0" borderId="21" xfId="0" applyNumberFormat="1" applyFont="1" applyBorder="1" applyAlignment="1">
      <alignment horizontal="center" vertical="center" wrapText="1"/>
    </xf>
    <xf numFmtId="185" fontId="19" fillId="3" borderId="50" xfId="0" applyNumberFormat="1" applyFont="1" applyFill="1" applyBorder="1" applyAlignment="1" applyProtection="1">
      <alignment horizontal="center" vertical="center" wrapText="1"/>
      <protection locked="0"/>
    </xf>
    <xf numFmtId="185" fontId="19" fillId="3" borderId="49" xfId="0" applyNumberFormat="1" applyFont="1" applyFill="1" applyBorder="1" applyAlignment="1" applyProtection="1">
      <alignment horizontal="center" vertical="center" wrapText="1"/>
      <protection locked="0"/>
    </xf>
    <xf numFmtId="185" fontId="9" fillId="0" borderId="49" xfId="0" applyNumberFormat="1"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46" xfId="0" applyFont="1" applyBorder="1" applyAlignment="1">
      <alignment horizontal="center" vertical="center" wrapText="1"/>
    </xf>
    <xf numFmtId="182" fontId="18" fillId="0" borderId="0" xfId="0" applyNumberFormat="1" applyFont="1" applyAlignment="1">
      <alignment horizontal="left" vertical="center" wrapText="1"/>
    </xf>
    <xf numFmtId="0" fontId="18" fillId="0" borderId="45" xfId="0" applyFont="1" applyBorder="1" applyAlignment="1">
      <alignment horizontal="center" vertical="center" wrapText="1"/>
    </xf>
    <xf numFmtId="0" fontId="18" fillId="0" borderId="21" xfId="0" applyFont="1" applyBorder="1" applyAlignment="1">
      <alignment horizontal="center" vertical="center" wrapText="1"/>
    </xf>
    <xf numFmtId="0" fontId="18" fillId="3" borderId="27" xfId="0" applyFont="1" applyFill="1" applyBorder="1" applyAlignment="1" applyProtection="1">
      <alignment horizontal="center" vertical="center" wrapText="1"/>
      <protection locked="0"/>
    </xf>
    <xf numFmtId="0" fontId="18" fillId="3" borderId="25" xfId="0" applyFont="1" applyFill="1" applyBorder="1" applyAlignment="1" applyProtection="1">
      <alignment horizontal="center" vertical="center" wrapText="1"/>
      <protection locked="0"/>
    </xf>
    <xf numFmtId="0" fontId="18" fillId="3" borderId="15" xfId="0" applyFont="1" applyFill="1" applyBorder="1" applyAlignment="1" applyProtection="1">
      <alignment horizontal="center" vertical="center" wrapText="1"/>
      <protection locked="0"/>
    </xf>
    <xf numFmtId="0" fontId="18" fillId="3" borderId="24" xfId="0" applyFont="1" applyFill="1" applyBorder="1" applyAlignment="1" applyProtection="1">
      <alignment horizontal="center" vertical="center" wrapText="1"/>
      <protection locked="0"/>
    </xf>
    <xf numFmtId="0" fontId="20" fillId="0" borderId="33" xfId="0" applyFont="1" applyBorder="1" applyAlignment="1">
      <alignment vertical="center" wrapText="1"/>
    </xf>
    <xf numFmtId="0" fontId="20" fillId="0" borderId="21" xfId="0" applyFont="1" applyBorder="1" applyAlignment="1">
      <alignment vertical="center" wrapText="1"/>
    </xf>
    <xf numFmtId="198" fontId="19" fillId="3" borderId="41" xfId="0" applyNumberFormat="1" applyFont="1" applyFill="1" applyBorder="1" applyAlignment="1" applyProtection="1">
      <alignment horizontal="center" vertical="center" wrapText="1"/>
      <protection locked="0"/>
    </xf>
    <xf numFmtId="198" fontId="19" fillId="3" borderId="38" xfId="0" applyNumberFormat="1" applyFont="1" applyFill="1" applyBorder="1" applyAlignment="1" applyProtection="1">
      <alignment horizontal="center" vertical="center" wrapText="1"/>
      <protection locked="0"/>
    </xf>
    <xf numFmtId="198" fontId="19" fillId="3" borderId="45" xfId="0" applyNumberFormat="1" applyFont="1" applyFill="1" applyBorder="1" applyAlignment="1" applyProtection="1">
      <alignment horizontal="center" vertical="center" wrapText="1"/>
      <protection locked="0"/>
    </xf>
    <xf numFmtId="198" fontId="19" fillId="3" borderId="21" xfId="0" applyNumberFormat="1" applyFont="1" applyFill="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14" xfId="0" applyFont="1" applyBorder="1" applyAlignment="1">
      <alignment horizontal="left" vertical="center" wrapText="1"/>
    </xf>
    <xf numFmtId="0" fontId="18" fillId="0" borderId="26" xfId="0" applyFont="1" applyBorder="1" applyAlignment="1">
      <alignment horizontal="left" vertical="center" wrapText="1"/>
    </xf>
    <xf numFmtId="2" fontId="19" fillId="3" borderId="33" xfId="0" applyNumberFormat="1" applyFont="1" applyFill="1" applyBorder="1" applyAlignment="1" applyProtection="1">
      <alignment horizontal="center" vertical="center"/>
      <protection locked="0"/>
    </xf>
    <xf numFmtId="0" fontId="18" fillId="0" borderId="16" xfId="0" applyFont="1" applyBorder="1" applyAlignment="1">
      <alignment horizontal="center" vertical="center" textRotation="255" wrapText="1"/>
    </xf>
    <xf numFmtId="0" fontId="18" fillId="0" borderId="19" xfId="0" applyFont="1" applyBorder="1" applyAlignment="1">
      <alignment horizontal="center" vertical="center" textRotation="255" wrapText="1"/>
    </xf>
    <xf numFmtId="0" fontId="18" fillId="0" borderId="17" xfId="0" applyFont="1" applyBorder="1" applyAlignment="1">
      <alignment horizontal="center" vertical="center" textRotation="255" wrapText="1"/>
    </xf>
    <xf numFmtId="0" fontId="18" fillId="0" borderId="26" xfId="0" applyFont="1" applyBorder="1" applyAlignment="1">
      <alignment horizontal="center" vertical="top" textRotation="255" wrapText="1" indent="1"/>
    </xf>
    <xf numFmtId="0" fontId="18" fillId="0" borderId="47" xfId="0" applyFont="1" applyBorder="1" applyAlignment="1">
      <alignment horizontal="center" vertical="top" textRotation="255" wrapText="1" indent="1"/>
    </xf>
    <xf numFmtId="0" fontId="18" fillId="0" borderId="27" xfId="0" applyFont="1" applyBorder="1" applyAlignment="1">
      <alignment horizontal="center" vertical="top" textRotation="255" wrapText="1" indent="1"/>
    </xf>
    <xf numFmtId="0" fontId="19" fillId="0" borderId="21" xfId="0" applyFont="1" applyBorder="1" applyAlignment="1">
      <alignment horizontal="center" vertical="center"/>
    </xf>
    <xf numFmtId="2" fontId="19" fillId="3" borderId="21" xfId="0" applyNumberFormat="1" applyFont="1" applyFill="1" applyBorder="1" applyAlignment="1" applyProtection="1">
      <alignment horizontal="center" vertical="center"/>
      <protection locked="0"/>
    </xf>
    <xf numFmtId="0" fontId="18"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9" fillId="0" borderId="4" xfId="0" applyFont="1" applyBorder="1" applyAlignment="1">
      <alignment horizontal="center" vertical="center"/>
    </xf>
    <xf numFmtId="0" fontId="9" fillId="0" borderId="44" xfId="0" applyFont="1" applyBorder="1" applyAlignment="1">
      <alignment horizontal="center" vertical="center"/>
    </xf>
    <xf numFmtId="38" fontId="9" fillId="0" borderId="12" xfId="6" applyFont="1" applyFill="1" applyBorder="1" applyAlignment="1">
      <alignment horizontal="center" vertical="center" wrapText="1"/>
    </xf>
    <xf numFmtId="38" fontId="9" fillId="0" borderId="24" xfId="6" applyFont="1" applyFill="1" applyBorder="1" applyAlignment="1">
      <alignment horizontal="center" vertical="center" wrapText="1"/>
    </xf>
    <xf numFmtId="0" fontId="30" fillId="0" borderId="0" xfId="0" applyFont="1" applyAlignment="1">
      <alignment horizontal="center" vertical="center"/>
    </xf>
    <xf numFmtId="0" fontId="19" fillId="0" borderId="0" xfId="0" applyFont="1" applyAlignment="1">
      <alignment horizontal="center" vertical="center"/>
    </xf>
    <xf numFmtId="0" fontId="18" fillId="0" borderId="49"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10" fontId="9" fillId="0" borderId="45" xfId="1" applyNumberFormat="1" applyFont="1" applyBorder="1" applyAlignment="1" applyProtection="1">
      <alignment horizontal="center" vertical="center" wrapText="1"/>
    </xf>
    <xf numFmtId="10" fontId="9" fillId="0" borderId="21" xfId="1" applyNumberFormat="1" applyFont="1" applyBorder="1" applyAlignment="1" applyProtection="1">
      <alignment horizontal="center" vertical="center" wrapText="1"/>
    </xf>
    <xf numFmtId="10" fontId="9" fillId="0" borderId="46" xfId="1" applyNumberFormat="1" applyFont="1" applyBorder="1" applyAlignment="1" applyProtection="1">
      <alignment horizontal="center" vertical="center" wrapText="1"/>
    </xf>
    <xf numFmtId="40" fontId="9" fillId="2" borderId="49" xfId="6" applyNumberFormat="1" applyFont="1" applyFill="1" applyBorder="1" applyAlignment="1" applyProtection="1">
      <alignment horizontal="center" vertical="center" wrapText="1"/>
    </xf>
    <xf numFmtId="40" fontId="9" fillId="2" borderId="21" xfId="6" applyNumberFormat="1" applyFont="1" applyFill="1" applyBorder="1" applyAlignment="1" applyProtection="1">
      <alignment horizontal="center" vertical="center" wrapText="1"/>
    </xf>
    <xf numFmtId="0" fontId="11" fillId="0" borderId="0" xfId="0" applyFont="1" applyAlignment="1">
      <alignment horizontal="left" wrapText="1"/>
    </xf>
    <xf numFmtId="184" fontId="20" fillId="0" borderId="37" xfId="1" applyNumberFormat="1" applyFont="1" applyFill="1" applyBorder="1" applyAlignment="1">
      <alignment horizontal="left" vertical="center" wrapText="1"/>
    </xf>
    <xf numFmtId="184" fontId="20" fillId="0" borderId="38" xfId="1" applyNumberFormat="1" applyFont="1" applyFill="1" applyBorder="1" applyAlignment="1">
      <alignment horizontal="left" vertical="center" wrapText="1"/>
    </xf>
    <xf numFmtId="184" fontId="20" fillId="0" borderId="42" xfId="1" applyNumberFormat="1" applyFont="1" applyFill="1" applyBorder="1" applyAlignment="1">
      <alignment horizontal="left" vertical="center" wrapText="1"/>
    </xf>
    <xf numFmtId="185" fontId="9" fillId="0" borderId="24" xfId="0" applyNumberFormat="1" applyFont="1" applyBorder="1" applyAlignment="1">
      <alignment horizontal="center" vertical="center" wrapText="1"/>
    </xf>
    <xf numFmtId="178" fontId="18" fillId="0" borderId="39" xfId="0" applyNumberFormat="1" applyFont="1" applyBorder="1" applyAlignment="1">
      <alignment horizontal="center" vertical="center" wrapText="1"/>
    </xf>
    <xf numFmtId="178" fontId="18" fillId="0" borderId="46" xfId="0" applyNumberFormat="1" applyFont="1" applyBorder="1" applyAlignment="1">
      <alignment horizontal="center" vertical="center" wrapText="1"/>
    </xf>
    <xf numFmtId="177" fontId="18" fillId="0" borderId="44" xfId="0" applyNumberFormat="1" applyFont="1" applyBorder="1" applyAlignment="1">
      <alignment horizontal="center" vertical="center" wrapText="1"/>
    </xf>
    <xf numFmtId="0" fontId="9" fillId="3" borderId="0" xfId="0" applyFont="1" applyFill="1" applyAlignment="1" applyProtection="1">
      <alignment horizontal="right" vertical="center"/>
      <protection locked="0"/>
    </xf>
    <xf numFmtId="38" fontId="18" fillId="0" borderId="9" xfId="6" applyFont="1" applyFill="1" applyBorder="1" applyAlignment="1">
      <alignment horizontal="center" vertical="center" wrapText="1"/>
    </xf>
    <xf numFmtId="38" fontId="18" fillId="0" borderId="28" xfId="6" applyFont="1" applyFill="1" applyBorder="1" applyAlignment="1">
      <alignment horizontal="center" vertical="center" wrapText="1"/>
    </xf>
    <xf numFmtId="38" fontId="9" fillId="0" borderId="12" xfId="6" applyFont="1" applyFill="1" applyBorder="1" applyAlignment="1">
      <alignment horizontal="center" vertical="center"/>
    </xf>
    <xf numFmtId="38" fontId="9" fillId="0" borderId="24" xfId="6" applyFont="1" applyFill="1" applyBorder="1" applyAlignment="1">
      <alignment horizontal="center" vertical="center"/>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1" fillId="0" borderId="0" xfId="0" applyFont="1" applyAlignment="1">
      <alignment horizontal="right" vertical="center" wrapText="1"/>
    </xf>
    <xf numFmtId="0" fontId="19" fillId="3" borderId="21" xfId="0" applyFont="1" applyFill="1" applyBorder="1" applyAlignment="1" applyProtection="1">
      <alignment horizontal="right" vertical="center"/>
      <protection locked="0"/>
    </xf>
    <xf numFmtId="0" fontId="18" fillId="3" borderId="0" xfId="0" applyFont="1" applyFill="1" applyAlignment="1" applyProtection="1">
      <alignment horizontal="left" vertical="top" wrapText="1"/>
      <protection locked="0"/>
    </xf>
    <xf numFmtId="38" fontId="9" fillId="0" borderId="49" xfId="6" applyFont="1" applyFill="1" applyBorder="1" applyAlignment="1">
      <alignment horizontal="center" vertical="center" wrapText="1"/>
    </xf>
    <xf numFmtId="38" fontId="9" fillId="0" borderId="21" xfId="6" applyFont="1" applyFill="1" applyBorder="1" applyAlignment="1">
      <alignment horizontal="center" vertical="center" wrapText="1"/>
    </xf>
    <xf numFmtId="0" fontId="18" fillId="0" borderId="22" xfId="0" applyFont="1" applyBorder="1" applyAlignment="1">
      <alignment horizontal="center" vertical="center" shrinkToFit="1"/>
    </xf>
    <xf numFmtId="0" fontId="18" fillId="0" borderId="23" xfId="0" applyFont="1" applyBorder="1" applyAlignment="1">
      <alignment horizontal="center" vertical="center" shrinkToFit="1"/>
    </xf>
    <xf numFmtId="0" fontId="18" fillId="0" borderId="14" xfId="0" applyFont="1" applyBorder="1" applyAlignment="1">
      <alignment horizontal="center" vertical="center" shrinkToFit="1"/>
    </xf>
    <xf numFmtId="38" fontId="9" fillId="0" borderId="25" xfId="6" applyFont="1" applyFill="1" applyBorder="1" applyAlignment="1">
      <alignment horizontal="center" vertical="center" wrapText="1"/>
    </xf>
    <xf numFmtId="0" fontId="18" fillId="3" borderId="28" xfId="0" applyFont="1" applyFill="1" applyBorder="1" applyAlignment="1" applyProtection="1">
      <alignment horizontal="left" vertical="center" wrapText="1"/>
      <protection locked="0"/>
    </xf>
    <xf numFmtId="0" fontId="18" fillId="3" borderId="33" xfId="0" applyFont="1" applyFill="1" applyBorder="1" applyAlignment="1" applyProtection="1">
      <alignment horizontal="left" vertical="center" wrapText="1"/>
      <protection locked="0"/>
    </xf>
    <xf numFmtId="0" fontId="18" fillId="3" borderId="29" xfId="0" applyFont="1" applyFill="1" applyBorder="1" applyAlignment="1" applyProtection="1">
      <alignment horizontal="left" vertical="center" wrapText="1"/>
      <protection locked="0"/>
    </xf>
    <xf numFmtId="0" fontId="18" fillId="0" borderId="37" xfId="0" applyFont="1" applyBorder="1" applyAlignment="1">
      <alignment horizontal="left" vertical="center" wrapText="1"/>
    </xf>
    <xf numFmtId="0" fontId="18" fillId="0" borderId="42" xfId="0" applyFont="1" applyBorder="1" applyAlignment="1">
      <alignment horizontal="left" vertical="center" wrapText="1"/>
    </xf>
    <xf numFmtId="0" fontId="9" fillId="2" borderId="49" xfId="0" applyFont="1" applyFill="1" applyBorder="1" applyAlignment="1">
      <alignment horizontal="center" vertical="center" wrapText="1"/>
    </xf>
    <xf numFmtId="0" fontId="9" fillId="2" borderId="21" xfId="0" applyFont="1" applyFill="1" applyBorder="1" applyAlignment="1">
      <alignment horizontal="center" vertical="center" wrapText="1"/>
    </xf>
    <xf numFmtId="185" fontId="19" fillId="0" borderId="35" xfId="0" applyNumberFormat="1" applyFont="1" applyBorder="1" applyAlignment="1">
      <alignment horizontal="center" vertical="center" wrapText="1"/>
    </xf>
    <xf numFmtId="185" fontId="19" fillId="0" borderId="0" xfId="0" applyNumberFormat="1" applyFont="1" applyAlignment="1">
      <alignment horizontal="center" vertical="center" wrapText="1"/>
    </xf>
    <xf numFmtId="184" fontId="19" fillId="0" borderId="49" xfId="1" applyNumberFormat="1" applyFont="1" applyFill="1" applyBorder="1" applyAlignment="1">
      <alignment horizontal="center" vertical="center" wrapText="1"/>
    </xf>
    <xf numFmtId="184" fontId="19" fillId="0" borderId="21" xfId="1" applyNumberFormat="1" applyFont="1" applyFill="1" applyBorder="1" applyAlignment="1">
      <alignment horizontal="center" vertical="center" wrapText="1"/>
    </xf>
    <xf numFmtId="0" fontId="18" fillId="3" borderId="0" xfId="0" applyFont="1" applyFill="1" applyAlignment="1" applyProtection="1">
      <alignment horizontal="left" vertical="center" shrinkToFit="1"/>
      <protection locked="0"/>
    </xf>
    <xf numFmtId="0" fontId="16" fillId="3" borderId="0" xfId="0" applyFont="1" applyFill="1" applyAlignment="1" applyProtection="1">
      <alignment horizontal="center" vertical="center"/>
      <protection locked="0"/>
    </xf>
    <xf numFmtId="0" fontId="18" fillId="0" borderId="0" xfId="0" applyFont="1" applyAlignment="1">
      <alignment horizontal="center" vertical="center"/>
    </xf>
    <xf numFmtId="0" fontId="9" fillId="0" borderId="51" xfId="0" applyFont="1" applyBorder="1" applyAlignment="1">
      <alignment horizontal="center" vertical="center"/>
    </xf>
    <xf numFmtId="0" fontId="9" fillId="0" borderId="21" xfId="0" applyFont="1" applyBorder="1" applyAlignment="1">
      <alignment horizontal="center" vertical="center"/>
    </xf>
    <xf numFmtId="0" fontId="9" fillId="0" borderId="52" xfId="0" applyFont="1" applyBorder="1" applyAlignment="1">
      <alignment horizontal="center" vertical="center"/>
    </xf>
    <xf numFmtId="0" fontId="9" fillId="0" borderId="1" xfId="0" applyFont="1" applyBorder="1" applyAlignment="1">
      <alignment horizontal="center" vertical="center"/>
    </xf>
    <xf numFmtId="0" fontId="8" fillId="0" borderId="0" xfId="2" applyFont="1" applyAlignment="1">
      <alignment horizontal="right" vertical="center"/>
    </xf>
    <xf numFmtId="0" fontId="9" fillId="0" borderId="0" xfId="0" applyFont="1">
      <alignment vertical="center"/>
    </xf>
    <xf numFmtId="0" fontId="18" fillId="0" borderId="30"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8" xfId="0" applyFont="1" applyBorder="1" applyAlignment="1">
      <alignment horizontal="center" vertical="center" textRotation="255" wrapText="1"/>
    </xf>
    <xf numFmtId="0" fontId="16" fillId="0" borderId="0" xfId="0" applyFont="1" applyAlignment="1">
      <alignment horizontal="center" vertical="center"/>
    </xf>
    <xf numFmtId="0" fontId="23" fillId="0" borderId="33"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58" xfId="0" applyFont="1" applyBorder="1" applyAlignment="1">
      <alignment horizontal="center" vertical="center" wrapText="1"/>
    </xf>
    <xf numFmtId="0" fontId="23" fillId="0" borderId="20" xfId="0" applyFont="1" applyBorder="1" applyAlignment="1">
      <alignment horizontal="center" vertical="center" wrapText="1"/>
    </xf>
    <xf numFmtId="0" fontId="18" fillId="3" borderId="12" xfId="0" applyFont="1" applyFill="1" applyBorder="1" applyAlignment="1" applyProtection="1">
      <alignment horizontal="center" vertical="center" wrapText="1"/>
      <protection locked="0"/>
    </xf>
    <xf numFmtId="0" fontId="18" fillId="3" borderId="13" xfId="0" applyFont="1" applyFill="1" applyBorder="1" applyAlignment="1" applyProtection="1">
      <alignment horizontal="center" vertical="center" wrapText="1"/>
      <protection locked="0"/>
    </xf>
    <xf numFmtId="196" fontId="19" fillId="3" borderId="21" xfId="0" applyNumberFormat="1" applyFont="1" applyFill="1" applyBorder="1" applyAlignment="1" applyProtection="1">
      <alignment horizontal="left" vertical="center"/>
      <protection locked="0"/>
    </xf>
    <xf numFmtId="196" fontId="19" fillId="3" borderId="21" xfId="0" applyNumberFormat="1" applyFont="1" applyFill="1" applyBorder="1" applyAlignment="1" applyProtection="1">
      <alignment horizontal="right" vertical="center"/>
      <protection locked="0"/>
    </xf>
    <xf numFmtId="49" fontId="19" fillId="3" borderId="21" xfId="0" applyNumberFormat="1" applyFont="1" applyFill="1" applyBorder="1" applyAlignment="1" applyProtection="1">
      <alignment horizontal="right" vertical="center"/>
      <protection locked="0"/>
    </xf>
    <xf numFmtId="0" fontId="23" fillId="0" borderId="29" xfId="0" applyFont="1" applyBorder="1" applyAlignment="1">
      <alignment horizontal="center" vertical="center" wrapText="1"/>
    </xf>
    <xf numFmtId="0" fontId="18" fillId="0" borderId="28" xfId="0" applyFont="1" applyBorder="1" applyAlignment="1">
      <alignment horizontal="left" vertical="center" wrapText="1" indent="1"/>
    </xf>
    <xf numFmtId="0" fontId="18" fillId="0" borderId="33" xfId="0" applyFont="1" applyBorder="1" applyAlignment="1">
      <alignment horizontal="left" vertical="center" wrapText="1" indent="1"/>
    </xf>
    <xf numFmtId="0" fontId="18" fillId="0" borderId="18" xfId="0" applyFont="1" applyBorder="1" applyAlignment="1">
      <alignment horizontal="left" vertical="center" wrapText="1" indent="1"/>
    </xf>
    <xf numFmtId="0" fontId="20" fillId="3" borderId="33" xfId="0" applyFont="1" applyFill="1" applyBorder="1" applyAlignment="1" applyProtection="1">
      <alignment horizontal="center" vertical="center" wrapText="1"/>
      <protection locked="0"/>
    </xf>
    <xf numFmtId="0" fontId="18" fillId="0" borderId="28" xfId="0" applyFont="1" applyBorder="1" applyAlignment="1">
      <alignment horizontal="center" vertical="center"/>
    </xf>
    <xf numFmtId="0" fontId="18" fillId="0" borderId="33" xfId="0" applyFont="1" applyBorder="1" applyAlignment="1">
      <alignment horizontal="center" vertical="center"/>
    </xf>
    <xf numFmtId="0" fontId="18" fillId="0" borderId="30" xfId="0" applyFont="1" applyBorder="1" applyAlignment="1">
      <alignment horizontal="center" vertical="center"/>
    </xf>
    <xf numFmtId="0" fontId="18" fillId="0" borderId="58" xfId="0" applyFont="1" applyBorder="1" applyAlignment="1">
      <alignment horizontal="center" vertical="center"/>
    </xf>
    <xf numFmtId="0" fontId="18" fillId="0" borderId="82" xfId="0" applyFont="1" applyBorder="1" applyAlignment="1">
      <alignment horizontal="center" vertical="center" wrapText="1"/>
    </xf>
    <xf numFmtId="0" fontId="20" fillId="3" borderId="58" xfId="0" applyFont="1" applyFill="1" applyBorder="1" applyAlignment="1" applyProtection="1">
      <alignment horizontal="center" vertical="center" wrapText="1"/>
      <protection locked="0"/>
    </xf>
    <xf numFmtId="184" fontId="18" fillId="3" borderId="9" xfId="0" applyNumberFormat="1" applyFont="1" applyFill="1" applyBorder="1" applyAlignment="1" applyProtection="1">
      <alignment horizontal="center" vertical="center"/>
      <protection locked="0"/>
    </xf>
    <xf numFmtId="184" fontId="18" fillId="3" borderId="28" xfId="0" applyNumberFormat="1" applyFont="1" applyFill="1" applyBorder="1" applyAlignment="1" applyProtection="1">
      <alignment horizontal="center" vertical="center"/>
      <protection locked="0"/>
    </xf>
    <xf numFmtId="178" fontId="20" fillId="0" borderId="37" xfId="0" applyNumberFormat="1" applyFont="1" applyBorder="1" applyAlignment="1">
      <alignment horizontal="left" vertical="center" wrapText="1"/>
    </xf>
    <xf numFmtId="178" fontId="20" fillId="0" borderId="38" xfId="0" applyNumberFormat="1" applyFont="1" applyBorder="1" applyAlignment="1">
      <alignment horizontal="left" vertical="center" wrapText="1"/>
    </xf>
    <xf numFmtId="178" fontId="20" fillId="0" borderId="39" xfId="0" applyNumberFormat="1" applyFont="1" applyBorder="1" applyAlignment="1">
      <alignment horizontal="left" vertical="center" wrapText="1"/>
    </xf>
    <xf numFmtId="10" fontId="20" fillId="0" borderId="37" xfId="1" applyNumberFormat="1" applyFont="1" applyFill="1" applyBorder="1" applyAlignment="1">
      <alignment horizontal="left" vertical="center" wrapText="1"/>
    </xf>
    <xf numFmtId="10" fontId="20" fillId="0" borderId="38" xfId="1" applyNumberFormat="1" applyFont="1" applyFill="1" applyBorder="1" applyAlignment="1">
      <alignment horizontal="left" vertical="center" wrapText="1"/>
    </xf>
    <xf numFmtId="10" fontId="20" fillId="0" borderId="42" xfId="1" applyNumberFormat="1" applyFont="1" applyFill="1" applyBorder="1" applyAlignment="1">
      <alignment horizontal="left" vertical="center" wrapText="1"/>
    </xf>
    <xf numFmtId="0" fontId="18" fillId="3" borderId="20" xfId="0" applyFont="1" applyFill="1" applyBorder="1" applyAlignment="1" applyProtection="1">
      <alignment horizontal="center" vertical="center" wrapText="1"/>
      <protection locked="0"/>
    </xf>
    <xf numFmtId="0" fontId="18" fillId="3" borderId="30" xfId="0" applyFont="1" applyFill="1" applyBorder="1" applyAlignment="1" applyProtection="1">
      <alignment horizontal="center" vertical="center" wrapText="1"/>
      <protection locked="0"/>
    </xf>
    <xf numFmtId="0" fontId="9" fillId="3" borderId="18" xfId="0" applyFont="1" applyFill="1" applyBorder="1" applyAlignment="1" applyProtection="1">
      <alignment horizontal="center" vertical="center"/>
      <protection locked="0"/>
    </xf>
    <xf numFmtId="0" fontId="9" fillId="3" borderId="28" xfId="0" applyFont="1" applyFill="1" applyBorder="1" applyAlignment="1" applyProtection="1">
      <alignment horizontal="center" vertical="center"/>
      <protection locked="0"/>
    </xf>
    <xf numFmtId="0" fontId="9" fillId="3" borderId="20" xfId="0" applyFont="1" applyFill="1" applyBorder="1" applyAlignment="1" applyProtection="1">
      <alignment horizontal="center" vertical="center"/>
      <protection locked="0"/>
    </xf>
    <xf numFmtId="0" fontId="9" fillId="3" borderId="30" xfId="0" applyFont="1" applyFill="1" applyBorder="1" applyAlignment="1" applyProtection="1">
      <alignment horizontal="center" vertical="center"/>
      <protection locked="0"/>
    </xf>
    <xf numFmtId="0" fontId="23" fillId="0" borderId="59" xfId="0" applyFont="1" applyBorder="1" applyAlignment="1">
      <alignment horizontal="center" vertical="center" wrapText="1"/>
    </xf>
    <xf numFmtId="0" fontId="18" fillId="3" borderId="9" xfId="0" applyFont="1" applyFill="1" applyBorder="1" applyProtection="1">
      <alignment vertical="center"/>
      <protection locked="0"/>
    </xf>
    <xf numFmtId="0" fontId="18" fillId="3" borderId="10" xfId="0" applyFont="1" applyFill="1" applyBorder="1" applyProtection="1">
      <alignment vertical="center"/>
      <protection locked="0"/>
    </xf>
    <xf numFmtId="0" fontId="21" fillId="0" borderId="0" xfId="0" applyFont="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20" fillId="0" borderId="9" xfId="0" applyFont="1" applyBorder="1" applyAlignment="1">
      <alignment horizontal="center" vertical="center" wrapText="1"/>
    </xf>
    <xf numFmtId="0" fontId="18" fillId="3" borderId="18" xfId="0" applyFont="1" applyFill="1" applyBorder="1" applyAlignment="1" applyProtection="1">
      <alignment horizontal="center" vertical="center" wrapText="1"/>
      <protection locked="0"/>
    </xf>
    <xf numFmtId="0" fontId="18" fillId="3" borderId="28" xfId="0" applyFont="1" applyFill="1" applyBorder="1" applyAlignment="1" applyProtection="1">
      <alignment horizontal="center" vertical="center" wrapText="1"/>
      <protection locked="0"/>
    </xf>
    <xf numFmtId="0" fontId="18" fillId="0" borderId="6" xfId="0" applyFont="1" applyBorder="1" applyAlignment="1">
      <alignment horizontal="left" vertical="center" wrapText="1"/>
    </xf>
    <xf numFmtId="0" fontId="18" fillId="0" borderId="53" xfId="0" applyFont="1" applyBorder="1" applyAlignment="1">
      <alignment horizontal="left" vertical="center" wrapText="1"/>
    </xf>
    <xf numFmtId="185" fontId="19" fillId="0" borderId="49" xfId="0" applyNumberFormat="1" applyFont="1" applyBorder="1" applyAlignment="1">
      <alignment horizontal="center" vertical="center" wrapText="1"/>
    </xf>
    <xf numFmtId="185" fontId="19" fillId="0" borderId="21" xfId="0" applyNumberFormat="1" applyFont="1" applyBorder="1" applyAlignment="1">
      <alignment horizontal="center" vertical="center" wrapText="1"/>
    </xf>
    <xf numFmtId="0" fontId="18" fillId="3" borderId="0" xfId="0" applyFont="1" applyFill="1" applyAlignment="1" applyProtection="1">
      <alignment vertical="center" wrapText="1"/>
      <protection locked="0"/>
    </xf>
    <xf numFmtId="0" fontId="9" fillId="0" borderId="0" xfId="0" applyFont="1" applyAlignment="1">
      <alignment vertical="center" wrapText="1"/>
    </xf>
    <xf numFmtId="0" fontId="9" fillId="0" borderId="0" xfId="0" applyFont="1" applyAlignment="1">
      <alignment horizontal="left" vertical="center" wrapText="1"/>
    </xf>
    <xf numFmtId="0" fontId="14" fillId="0" borderId="62" xfId="2" applyFont="1" applyBorder="1" applyAlignment="1">
      <alignment horizontal="center" vertical="center" textRotation="255"/>
    </xf>
    <xf numFmtId="0" fontId="14" fillId="0" borderId="63" xfId="2" applyFont="1" applyBorder="1" applyAlignment="1">
      <alignment horizontal="center" vertical="center" textRotation="255"/>
    </xf>
    <xf numFmtId="0" fontId="10" fillId="0" borderId="0" xfId="2" applyFont="1" applyAlignment="1">
      <alignment horizontal="center" vertical="center"/>
    </xf>
    <xf numFmtId="0" fontId="12" fillId="0" borderId="1" xfId="2" applyFont="1" applyBorder="1" applyAlignment="1">
      <alignment horizontal="center" vertical="center"/>
    </xf>
    <xf numFmtId="0" fontId="12" fillId="0" borderId="81" xfId="2" applyFont="1" applyBorder="1" applyAlignment="1">
      <alignment horizontal="center" vertical="center"/>
    </xf>
    <xf numFmtId="0" fontId="7" fillId="0" borderId="0" xfId="2" applyFont="1" applyAlignment="1">
      <alignment horizontal="center" vertical="center"/>
    </xf>
    <xf numFmtId="0" fontId="12" fillId="0" borderId="56" xfId="2" applyFont="1" applyBorder="1" applyAlignment="1">
      <alignment horizontal="center" vertical="center"/>
    </xf>
    <xf numFmtId="0" fontId="12" fillId="0" borderId="2" xfId="2" applyFont="1" applyBorder="1" applyAlignment="1">
      <alignment horizontal="center" vertical="center"/>
    </xf>
    <xf numFmtId="0" fontId="12" fillId="0" borderId="16" xfId="2" applyFont="1" applyBorder="1" applyAlignment="1">
      <alignment horizontal="center" vertical="center" textRotation="255" wrapText="1"/>
    </xf>
    <xf numFmtId="0" fontId="12" fillId="0" borderId="17" xfId="2" applyFont="1" applyBorder="1" applyAlignment="1">
      <alignment horizontal="center" vertical="center" textRotation="255" wrapText="1"/>
    </xf>
    <xf numFmtId="0" fontId="12" fillId="0" borderId="57" xfId="2" applyFont="1" applyBorder="1" applyAlignment="1">
      <alignment horizontal="center" vertical="center" textRotation="255" wrapText="1"/>
    </xf>
    <xf numFmtId="0" fontId="12" fillId="0" borderId="61" xfId="2" applyFont="1" applyBorder="1" applyAlignment="1">
      <alignment horizontal="center" vertical="center" textRotation="255" wrapText="1"/>
    </xf>
    <xf numFmtId="0" fontId="12" fillId="0" borderId="57" xfId="2" applyFont="1" applyBorder="1" applyAlignment="1">
      <alignment horizontal="center" vertical="center" textRotation="255"/>
    </xf>
    <xf numFmtId="0" fontId="12" fillId="0" borderId="60" xfId="2" applyFont="1" applyBorder="1" applyAlignment="1">
      <alignment horizontal="center" vertical="center" textRotation="255"/>
    </xf>
    <xf numFmtId="0" fontId="12" fillId="0" borderId="61" xfId="2" applyFont="1" applyBorder="1" applyAlignment="1">
      <alignment horizontal="center" vertical="center" textRotation="255"/>
    </xf>
    <xf numFmtId="0" fontId="12" fillId="0" borderId="45" xfId="2" applyFont="1" applyBorder="1" applyAlignment="1">
      <alignment horizontal="center" vertical="center"/>
    </xf>
    <xf numFmtId="0" fontId="12" fillId="0" borderId="21" xfId="2" applyFont="1" applyBorder="1" applyAlignment="1">
      <alignment horizontal="center" vertical="center"/>
    </xf>
    <xf numFmtId="0" fontId="7" fillId="0" borderId="54" xfId="2" applyFont="1" applyBorder="1" applyAlignment="1">
      <alignment horizontal="center" vertical="center"/>
    </xf>
    <xf numFmtId="0" fontId="7" fillId="0" borderId="48" xfId="2" applyFont="1" applyBorder="1" applyAlignment="1">
      <alignment horizontal="center" vertical="center"/>
    </xf>
    <xf numFmtId="0" fontId="15" fillId="0" borderId="56" xfId="2" applyFont="1" applyBorder="1" applyAlignment="1">
      <alignment horizontal="center" vertical="center"/>
    </xf>
    <xf numFmtId="0" fontId="15" fillId="0" borderId="55" xfId="2" applyFont="1" applyBorder="1" applyAlignment="1">
      <alignment horizontal="center" vertical="center"/>
    </xf>
    <xf numFmtId="0" fontId="12" fillId="0" borderId="16" xfId="2" applyFont="1" applyBorder="1" applyAlignment="1">
      <alignment horizontal="center" vertical="center" textRotation="255"/>
    </xf>
    <xf numFmtId="0" fontId="12" fillId="0" borderId="17" xfId="2" applyFont="1" applyBorder="1" applyAlignment="1">
      <alignment horizontal="center" vertical="center" textRotation="255"/>
    </xf>
    <xf numFmtId="0" fontId="12" fillId="0" borderId="1" xfId="2" applyFont="1" applyBorder="1" applyAlignment="1">
      <alignment horizontal="center" vertical="center" textRotation="255"/>
    </xf>
    <xf numFmtId="0" fontId="12" fillId="0" borderId="54" xfId="2" applyFont="1" applyBorder="1" applyAlignment="1">
      <alignment horizontal="center" vertical="center" textRotation="255"/>
    </xf>
    <xf numFmtId="0" fontId="13" fillId="0" borderId="3" xfId="2" applyFont="1" applyBorder="1" applyAlignment="1">
      <alignment horizontal="center" vertical="center" textRotation="255"/>
    </xf>
    <xf numFmtId="0" fontId="13" fillId="0" borderId="51" xfId="2" applyFont="1" applyBorder="1" applyAlignment="1">
      <alignment horizontal="center" vertical="center" textRotation="255"/>
    </xf>
    <xf numFmtId="0" fontId="13" fillId="0" borderId="34" xfId="2" applyFont="1" applyBorder="1" applyAlignment="1">
      <alignment horizontal="center" vertical="center" textRotation="255"/>
    </xf>
    <xf numFmtId="0" fontId="13" fillId="0" borderId="36" xfId="2" applyFont="1" applyBorder="1" applyAlignment="1">
      <alignment horizontal="center" vertical="center" textRotation="255"/>
    </xf>
    <xf numFmtId="0" fontId="13" fillId="0" borderId="45" xfId="2" applyFont="1" applyBorder="1" applyAlignment="1">
      <alignment horizontal="center" vertical="center" textRotation="255"/>
    </xf>
    <xf numFmtId="0" fontId="13" fillId="0" borderId="52" xfId="2" applyFont="1" applyBorder="1" applyAlignment="1">
      <alignment horizontal="center" vertical="center" textRotation="255"/>
    </xf>
    <xf numFmtId="0" fontId="7" fillId="0" borderId="56" xfId="2" applyFont="1" applyBorder="1" applyAlignment="1">
      <alignment horizontal="center" vertical="center"/>
    </xf>
    <xf numFmtId="0" fontId="7" fillId="0" borderId="55" xfId="2" applyFont="1" applyBorder="1" applyAlignment="1">
      <alignment horizontal="center" vertical="center"/>
    </xf>
    <xf numFmtId="0" fontId="13" fillId="0" borderId="57" xfId="2" applyFont="1" applyBorder="1" applyAlignment="1">
      <alignment horizontal="center" vertical="center" textRotation="255"/>
    </xf>
    <xf numFmtId="0" fontId="13" fillId="0" borderId="60" xfId="2" applyFont="1" applyBorder="1" applyAlignment="1">
      <alignment horizontal="center" vertical="center" textRotation="255"/>
    </xf>
    <xf numFmtId="0" fontId="13" fillId="0" borderId="61" xfId="2" applyFont="1" applyBorder="1" applyAlignment="1">
      <alignment horizontal="center" vertical="center" textRotation="255"/>
    </xf>
    <xf numFmtId="0" fontId="7" fillId="0" borderId="2" xfId="2" applyFont="1" applyBorder="1" applyAlignment="1">
      <alignment horizontal="center" vertical="center"/>
    </xf>
    <xf numFmtId="0" fontId="7" fillId="3" borderId="30" xfId="2" applyFont="1" applyFill="1" applyBorder="1" applyAlignment="1" applyProtection="1">
      <alignment horizontal="center" vertical="center"/>
      <protection locked="0"/>
    </xf>
    <xf numFmtId="0" fontId="7" fillId="3" borderId="59" xfId="2" applyFont="1" applyFill="1" applyBorder="1" applyAlignment="1" applyProtection="1">
      <alignment horizontal="center" vertical="center"/>
      <protection locked="0"/>
    </xf>
    <xf numFmtId="0" fontId="12" fillId="0" borderId="3" xfId="2" applyFont="1" applyBorder="1" applyAlignment="1">
      <alignment horizontal="center" vertical="center"/>
    </xf>
    <xf numFmtId="0" fontId="12" fillId="0" borderId="51" xfId="2" applyFont="1" applyBorder="1" applyAlignment="1">
      <alignment horizontal="center" vertical="center"/>
    </xf>
    <xf numFmtId="0" fontId="12" fillId="0" borderId="52" xfId="2" applyFont="1" applyBorder="1" applyAlignment="1">
      <alignment horizontal="center" vertical="center"/>
    </xf>
    <xf numFmtId="0" fontId="7" fillId="3" borderId="28" xfId="2" applyFont="1" applyFill="1" applyBorder="1" applyAlignment="1" applyProtection="1">
      <alignment horizontal="center" vertical="center"/>
      <protection locked="0"/>
    </xf>
    <xf numFmtId="0" fontId="7" fillId="3" borderId="29" xfId="2" applyFont="1" applyFill="1" applyBorder="1" applyAlignment="1" applyProtection="1">
      <alignment horizontal="center" vertical="center"/>
      <protection locked="0"/>
    </xf>
    <xf numFmtId="0" fontId="7" fillId="3" borderId="37" xfId="2" applyFont="1" applyFill="1" applyBorder="1" applyAlignment="1" applyProtection="1">
      <alignment horizontal="center" vertical="center"/>
      <protection locked="0"/>
    </xf>
    <xf numFmtId="0" fontId="7" fillId="3" borderId="42" xfId="2" applyFont="1" applyFill="1" applyBorder="1" applyAlignment="1" applyProtection="1">
      <alignment horizontal="center" vertical="center"/>
      <protection locked="0"/>
    </xf>
    <xf numFmtId="0" fontId="14" fillId="0" borderId="43" xfId="2" applyFont="1" applyBorder="1" applyAlignment="1">
      <alignment horizontal="center" vertical="center"/>
    </xf>
    <xf numFmtId="0" fontId="14" fillId="0" borderId="51" xfId="2" applyFont="1" applyBorder="1" applyAlignment="1">
      <alignment horizontal="center" vertical="center"/>
    </xf>
    <xf numFmtId="0" fontId="14" fillId="3" borderId="24" xfId="2" applyFont="1" applyFill="1" applyBorder="1" applyAlignment="1" applyProtection="1">
      <alignment horizontal="center" vertical="center"/>
      <protection locked="0"/>
    </xf>
    <xf numFmtId="0" fontId="14" fillId="3" borderId="32" xfId="2" applyFont="1" applyFill="1" applyBorder="1" applyAlignment="1" applyProtection="1">
      <alignment horizontal="center" vertical="center"/>
      <protection locked="0"/>
    </xf>
    <xf numFmtId="0" fontId="14" fillId="3" borderId="30" xfId="2" applyFont="1" applyFill="1" applyBorder="1" applyAlignment="1" applyProtection="1">
      <alignment horizontal="center" vertical="center"/>
      <protection locked="0"/>
    </xf>
    <xf numFmtId="0" fontId="14" fillId="3" borderId="59" xfId="2" applyFont="1" applyFill="1" applyBorder="1" applyAlignment="1" applyProtection="1">
      <alignment horizontal="center" vertical="center"/>
      <protection locked="0"/>
    </xf>
    <xf numFmtId="0" fontId="14" fillId="3" borderId="37" xfId="2" applyFont="1" applyFill="1" applyBorder="1" applyAlignment="1" applyProtection="1">
      <alignment horizontal="center" vertical="center"/>
      <protection locked="0"/>
    </xf>
    <xf numFmtId="0" fontId="14" fillId="3" borderId="42" xfId="2" applyFont="1" applyFill="1" applyBorder="1" applyAlignment="1" applyProtection="1">
      <alignment horizontal="center" vertical="center"/>
      <protection locked="0"/>
    </xf>
    <xf numFmtId="0" fontId="14" fillId="3" borderId="22" xfId="2" applyFont="1" applyFill="1" applyBorder="1" applyAlignment="1" applyProtection="1">
      <alignment horizontal="center" vertical="center"/>
      <protection locked="0"/>
    </xf>
    <xf numFmtId="0" fontId="14" fillId="3" borderId="31" xfId="2" applyFont="1" applyFill="1" applyBorder="1" applyAlignment="1" applyProtection="1">
      <alignment horizontal="center" vertical="center"/>
      <protection locked="0"/>
    </xf>
    <xf numFmtId="0" fontId="15" fillId="0" borderId="2" xfId="2" applyFont="1" applyBorder="1" applyAlignment="1">
      <alignment horizontal="center" vertical="center"/>
    </xf>
    <xf numFmtId="0" fontId="14" fillId="0" borderId="56" xfId="2" applyFont="1" applyBorder="1" applyAlignment="1">
      <alignment horizontal="center" vertical="center"/>
    </xf>
    <xf numFmtId="0" fontId="14" fillId="0" borderId="2" xfId="2" applyFont="1" applyBorder="1" applyAlignment="1">
      <alignment horizontal="center" vertical="center"/>
    </xf>
    <xf numFmtId="0" fontId="14" fillId="0" borderId="35" xfId="2" applyFont="1" applyBorder="1" applyAlignment="1">
      <alignment horizontal="left" vertical="center"/>
    </xf>
    <xf numFmtId="0" fontId="14" fillId="0" borderId="36" xfId="2" applyFont="1" applyBorder="1" applyAlignment="1">
      <alignment horizontal="left" vertical="center"/>
    </xf>
    <xf numFmtId="0" fontId="27" fillId="0" borderId="21" xfId="0" applyFont="1" applyBorder="1" applyAlignment="1">
      <alignment horizontal="center" vertical="center"/>
    </xf>
  </cellXfs>
  <cellStyles count="7">
    <cellStyle name="パーセント" xfId="1" builtinId="5"/>
    <cellStyle name="パーセント 2" xfId="5" xr:uid="{00000000-0005-0000-0000-000001000000}"/>
    <cellStyle name="桁区切り" xfId="6" builtinId="6"/>
    <cellStyle name="桁区切り 2" xfId="3" xr:uid="{00000000-0005-0000-0000-000003000000}"/>
    <cellStyle name="標準" xfId="0" builtinId="0"/>
    <cellStyle name="標準 2" xfId="2" xr:uid="{00000000-0005-0000-0000-000005000000}"/>
    <cellStyle name="標準 3"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R37"/>
  <sheetViews>
    <sheetView tabSelected="1" view="pageBreakPreview" zoomScale="110" zoomScaleNormal="100" zoomScaleSheetLayoutView="110" workbookViewId="0">
      <selection activeCell="B13" sqref="B13"/>
    </sheetView>
  </sheetViews>
  <sheetFormatPr defaultRowHeight="16.5"/>
  <cols>
    <col min="1" max="1" width="21.75" style="130" customWidth="1"/>
    <col min="2" max="2" width="50.375" style="130" customWidth="1"/>
    <col min="3" max="3" width="4.75" style="129" customWidth="1"/>
    <col min="4" max="256" width="9" style="129"/>
    <col min="257" max="257" width="25.25" style="129" customWidth="1"/>
    <col min="258" max="258" width="56.125" style="129" customWidth="1"/>
    <col min="259" max="259" width="4.75" style="129" customWidth="1"/>
    <col min="260" max="512" width="9" style="129"/>
    <col min="513" max="513" width="25.25" style="129" customWidth="1"/>
    <col min="514" max="514" width="56.125" style="129" customWidth="1"/>
    <col min="515" max="515" width="4.75" style="129" customWidth="1"/>
    <col min="516" max="768" width="9" style="129"/>
    <col min="769" max="769" width="25.25" style="129" customWidth="1"/>
    <col min="770" max="770" width="56.125" style="129" customWidth="1"/>
    <col min="771" max="771" width="4.75" style="129" customWidth="1"/>
    <col min="772" max="1024" width="9" style="129"/>
    <col min="1025" max="1025" width="25.25" style="129" customWidth="1"/>
    <col min="1026" max="1026" width="56.125" style="129" customWidth="1"/>
    <col min="1027" max="1027" width="4.75" style="129" customWidth="1"/>
    <col min="1028" max="1280" width="9" style="129"/>
    <col min="1281" max="1281" width="25.25" style="129" customWidth="1"/>
    <col min="1282" max="1282" width="56.125" style="129" customWidth="1"/>
    <col min="1283" max="1283" width="4.75" style="129" customWidth="1"/>
    <col min="1284" max="1536" width="9" style="129"/>
    <col min="1537" max="1537" width="25.25" style="129" customWidth="1"/>
    <col min="1538" max="1538" width="56.125" style="129" customWidth="1"/>
    <col min="1539" max="1539" width="4.75" style="129" customWidth="1"/>
    <col min="1540" max="1792" width="9" style="129"/>
    <col min="1793" max="1793" width="25.25" style="129" customWidth="1"/>
    <col min="1794" max="1794" width="56.125" style="129" customWidth="1"/>
    <col min="1795" max="1795" width="4.75" style="129" customWidth="1"/>
    <col min="1796" max="2048" width="9" style="129"/>
    <col min="2049" max="2049" width="25.25" style="129" customWidth="1"/>
    <col min="2050" max="2050" width="56.125" style="129" customWidth="1"/>
    <col min="2051" max="2051" width="4.75" style="129" customWidth="1"/>
    <col min="2052" max="2304" width="9" style="129"/>
    <col min="2305" max="2305" width="25.25" style="129" customWidth="1"/>
    <col min="2306" max="2306" width="56.125" style="129" customWidth="1"/>
    <col min="2307" max="2307" width="4.75" style="129" customWidth="1"/>
    <col min="2308" max="2560" width="9" style="129"/>
    <col min="2561" max="2561" width="25.25" style="129" customWidth="1"/>
    <col min="2562" max="2562" width="56.125" style="129" customWidth="1"/>
    <col min="2563" max="2563" width="4.75" style="129" customWidth="1"/>
    <col min="2564" max="2816" width="9" style="129"/>
    <col min="2817" max="2817" width="25.25" style="129" customWidth="1"/>
    <col min="2818" max="2818" width="56.125" style="129" customWidth="1"/>
    <col min="2819" max="2819" width="4.75" style="129" customWidth="1"/>
    <col min="2820" max="3072" width="9" style="129"/>
    <col min="3073" max="3073" width="25.25" style="129" customWidth="1"/>
    <col min="3074" max="3074" width="56.125" style="129" customWidth="1"/>
    <col min="3075" max="3075" width="4.75" style="129" customWidth="1"/>
    <col min="3076" max="3328" width="9" style="129"/>
    <col min="3329" max="3329" width="25.25" style="129" customWidth="1"/>
    <col min="3330" max="3330" width="56.125" style="129" customWidth="1"/>
    <col min="3331" max="3331" width="4.75" style="129" customWidth="1"/>
    <col min="3332" max="3584" width="9" style="129"/>
    <col min="3585" max="3585" width="25.25" style="129" customWidth="1"/>
    <col min="3586" max="3586" width="56.125" style="129" customWidth="1"/>
    <col min="3587" max="3587" width="4.75" style="129" customWidth="1"/>
    <col min="3588" max="3840" width="9" style="129"/>
    <col min="3841" max="3841" width="25.25" style="129" customWidth="1"/>
    <col min="3842" max="3842" width="56.125" style="129" customWidth="1"/>
    <col min="3843" max="3843" width="4.75" style="129" customWidth="1"/>
    <col min="3844" max="4096" width="9" style="129"/>
    <col min="4097" max="4097" width="25.25" style="129" customWidth="1"/>
    <col min="4098" max="4098" width="56.125" style="129" customWidth="1"/>
    <col min="4099" max="4099" width="4.75" style="129" customWidth="1"/>
    <col min="4100" max="4352" width="9" style="129"/>
    <col min="4353" max="4353" width="25.25" style="129" customWidth="1"/>
    <col min="4354" max="4354" width="56.125" style="129" customWidth="1"/>
    <col min="4355" max="4355" width="4.75" style="129" customWidth="1"/>
    <col min="4356" max="4608" width="9" style="129"/>
    <col min="4609" max="4609" width="25.25" style="129" customWidth="1"/>
    <col min="4610" max="4610" width="56.125" style="129" customWidth="1"/>
    <col min="4611" max="4611" width="4.75" style="129" customWidth="1"/>
    <col min="4612" max="4864" width="9" style="129"/>
    <col min="4865" max="4865" width="25.25" style="129" customWidth="1"/>
    <col min="4866" max="4866" width="56.125" style="129" customWidth="1"/>
    <col min="4867" max="4867" width="4.75" style="129" customWidth="1"/>
    <col min="4868" max="5120" width="9" style="129"/>
    <col min="5121" max="5121" width="25.25" style="129" customWidth="1"/>
    <col min="5122" max="5122" width="56.125" style="129" customWidth="1"/>
    <col min="5123" max="5123" width="4.75" style="129" customWidth="1"/>
    <col min="5124" max="5376" width="9" style="129"/>
    <col min="5377" max="5377" width="25.25" style="129" customWidth="1"/>
    <col min="5378" max="5378" width="56.125" style="129" customWidth="1"/>
    <col min="5379" max="5379" width="4.75" style="129" customWidth="1"/>
    <col min="5380" max="5632" width="9" style="129"/>
    <col min="5633" max="5633" width="25.25" style="129" customWidth="1"/>
    <col min="5634" max="5634" width="56.125" style="129" customWidth="1"/>
    <col min="5635" max="5635" width="4.75" style="129" customWidth="1"/>
    <col min="5636" max="5888" width="9" style="129"/>
    <col min="5889" max="5889" width="25.25" style="129" customWidth="1"/>
    <col min="5890" max="5890" width="56.125" style="129" customWidth="1"/>
    <col min="5891" max="5891" width="4.75" style="129" customWidth="1"/>
    <col min="5892" max="6144" width="9" style="129"/>
    <col min="6145" max="6145" width="25.25" style="129" customWidth="1"/>
    <col min="6146" max="6146" width="56.125" style="129" customWidth="1"/>
    <col min="6147" max="6147" width="4.75" style="129" customWidth="1"/>
    <col min="6148" max="6400" width="9" style="129"/>
    <col min="6401" max="6401" width="25.25" style="129" customWidth="1"/>
    <col min="6402" max="6402" width="56.125" style="129" customWidth="1"/>
    <col min="6403" max="6403" width="4.75" style="129" customWidth="1"/>
    <col min="6404" max="6656" width="9" style="129"/>
    <col min="6657" max="6657" width="25.25" style="129" customWidth="1"/>
    <col min="6658" max="6658" width="56.125" style="129" customWidth="1"/>
    <col min="6659" max="6659" width="4.75" style="129" customWidth="1"/>
    <col min="6660" max="6912" width="9" style="129"/>
    <col min="6913" max="6913" width="25.25" style="129" customWidth="1"/>
    <col min="6914" max="6914" width="56.125" style="129" customWidth="1"/>
    <col min="6915" max="6915" width="4.75" style="129" customWidth="1"/>
    <col min="6916" max="7168" width="9" style="129"/>
    <col min="7169" max="7169" width="25.25" style="129" customWidth="1"/>
    <col min="7170" max="7170" width="56.125" style="129" customWidth="1"/>
    <col min="7171" max="7171" width="4.75" style="129" customWidth="1"/>
    <col min="7172" max="7424" width="9" style="129"/>
    <col min="7425" max="7425" width="25.25" style="129" customWidth="1"/>
    <col min="7426" max="7426" width="56.125" style="129" customWidth="1"/>
    <col min="7427" max="7427" width="4.75" style="129" customWidth="1"/>
    <col min="7428" max="7680" width="9" style="129"/>
    <col min="7681" max="7681" width="25.25" style="129" customWidth="1"/>
    <col min="7682" max="7682" width="56.125" style="129" customWidth="1"/>
    <col min="7683" max="7683" width="4.75" style="129" customWidth="1"/>
    <col min="7684" max="7936" width="9" style="129"/>
    <col min="7937" max="7937" width="25.25" style="129" customWidth="1"/>
    <col min="7938" max="7938" width="56.125" style="129" customWidth="1"/>
    <col min="7939" max="7939" width="4.75" style="129" customWidth="1"/>
    <col min="7940" max="8192" width="9" style="129"/>
    <col min="8193" max="8193" width="25.25" style="129" customWidth="1"/>
    <col min="8194" max="8194" width="56.125" style="129" customWidth="1"/>
    <col min="8195" max="8195" width="4.75" style="129" customWidth="1"/>
    <col min="8196" max="8448" width="9" style="129"/>
    <col min="8449" max="8449" width="25.25" style="129" customWidth="1"/>
    <col min="8450" max="8450" width="56.125" style="129" customWidth="1"/>
    <col min="8451" max="8451" width="4.75" style="129" customWidth="1"/>
    <col min="8452" max="8704" width="9" style="129"/>
    <col min="8705" max="8705" width="25.25" style="129" customWidth="1"/>
    <col min="8706" max="8706" width="56.125" style="129" customWidth="1"/>
    <col min="8707" max="8707" width="4.75" style="129" customWidth="1"/>
    <col min="8708" max="8960" width="9" style="129"/>
    <col min="8961" max="8961" width="25.25" style="129" customWidth="1"/>
    <col min="8962" max="8962" width="56.125" style="129" customWidth="1"/>
    <col min="8963" max="8963" width="4.75" style="129" customWidth="1"/>
    <col min="8964" max="9216" width="9" style="129"/>
    <col min="9217" max="9217" width="25.25" style="129" customWidth="1"/>
    <col min="9218" max="9218" width="56.125" style="129" customWidth="1"/>
    <col min="9219" max="9219" width="4.75" style="129" customWidth="1"/>
    <col min="9220" max="9472" width="9" style="129"/>
    <col min="9473" max="9473" width="25.25" style="129" customWidth="1"/>
    <col min="9474" max="9474" width="56.125" style="129" customWidth="1"/>
    <col min="9475" max="9475" width="4.75" style="129" customWidth="1"/>
    <col min="9476" max="9728" width="9" style="129"/>
    <col min="9729" max="9729" width="25.25" style="129" customWidth="1"/>
    <col min="9730" max="9730" width="56.125" style="129" customWidth="1"/>
    <col min="9731" max="9731" width="4.75" style="129" customWidth="1"/>
    <col min="9732" max="9984" width="9" style="129"/>
    <col min="9985" max="9985" width="25.25" style="129" customWidth="1"/>
    <col min="9986" max="9986" width="56.125" style="129" customWidth="1"/>
    <col min="9987" max="9987" width="4.75" style="129" customWidth="1"/>
    <col min="9988" max="10240" width="9" style="129"/>
    <col min="10241" max="10241" width="25.25" style="129" customWidth="1"/>
    <col min="10242" max="10242" width="56.125" style="129" customWidth="1"/>
    <col min="10243" max="10243" width="4.75" style="129" customWidth="1"/>
    <col min="10244" max="10496" width="9" style="129"/>
    <col min="10497" max="10497" width="25.25" style="129" customWidth="1"/>
    <col min="10498" max="10498" width="56.125" style="129" customWidth="1"/>
    <col min="10499" max="10499" width="4.75" style="129" customWidth="1"/>
    <col min="10500" max="10752" width="9" style="129"/>
    <col min="10753" max="10753" width="25.25" style="129" customWidth="1"/>
    <col min="10754" max="10754" width="56.125" style="129" customWidth="1"/>
    <col min="10755" max="10755" width="4.75" style="129" customWidth="1"/>
    <col min="10756" max="11008" width="9" style="129"/>
    <col min="11009" max="11009" width="25.25" style="129" customWidth="1"/>
    <col min="11010" max="11010" width="56.125" style="129" customWidth="1"/>
    <col min="11011" max="11011" width="4.75" style="129" customWidth="1"/>
    <col min="11012" max="11264" width="9" style="129"/>
    <col min="11265" max="11265" width="25.25" style="129" customWidth="1"/>
    <col min="11266" max="11266" width="56.125" style="129" customWidth="1"/>
    <col min="11267" max="11267" width="4.75" style="129" customWidth="1"/>
    <col min="11268" max="11520" width="9" style="129"/>
    <col min="11521" max="11521" width="25.25" style="129" customWidth="1"/>
    <col min="11522" max="11522" width="56.125" style="129" customWidth="1"/>
    <col min="11523" max="11523" width="4.75" style="129" customWidth="1"/>
    <col min="11524" max="11776" width="9" style="129"/>
    <col min="11777" max="11777" width="25.25" style="129" customWidth="1"/>
    <col min="11778" max="11778" width="56.125" style="129" customWidth="1"/>
    <col min="11779" max="11779" width="4.75" style="129" customWidth="1"/>
    <col min="11780" max="12032" width="9" style="129"/>
    <col min="12033" max="12033" width="25.25" style="129" customWidth="1"/>
    <col min="12034" max="12034" width="56.125" style="129" customWidth="1"/>
    <col min="12035" max="12035" width="4.75" style="129" customWidth="1"/>
    <col min="12036" max="12288" width="9" style="129"/>
    <col min="12289" max="12289" width="25.25" style="129" customWidth="1"/>
    <col min="12290" max="12290" width="56.125" style="129" customWidth="1"/>
    <col min="12291" max="12291" width="4.75" style="129" customWidth="1"/>
    <col min="12292" max="12544" width="9" style="129"/>
    <col min="12545" max="12545" width="25.25" style="129" customWidth="1"/>
    <col min="12546" max="12546" width="56.125" style="129" customWidth="1"/>
    <col min="12547" max="12547" width="4.75" style="129" customWidth="1"/>
    <col min="12548" max="12800" width="9" style="129"/>
    <col min="12801" max="12801" width="25.25" style="129" customWidth="1"/>
    <col min="12802" max="12802" width="56.125" style="129" customWidth="1"/>
    <col min="12803" max="12803" width="4.75" style="129" customWidth="1"/>
    <col min="12804" max="13056" width="9" style="129"/>
    <col min="13057" max="13057" width="25.25" style="129" customWidth="1"/>
    <col min="13058" max="13058" width="56.125" style="129" customWidth="1"/>
    <col min="13059" max="13059" width="4.75" style="129" customWidth="1"/>
    <col min="13060" max="13312" width="9" style="129"/>
    <col min="13313" max="13313" width="25.25" style="129" customWidth="1"/>
    <col min="13314" max="13314" width="56.125" style="129" customWidth="1"/>
    <col min="13315" max="13315" width="4.75" style="129" customWidth="1"/>
    <col min="13316" max="13568" width="9" style="129"/>
    <col min="13569" max="13569" width="25.25" style="129" customWidth="1"/>
    <col min="13570" max="13570" width="56.125" style="129" customWidth="1"/>
    <col min="13571" max="13571" width="4.75" style="129" customWidth="1"/>
    <col min="13572" max="13824" width="9" style="129"/>
    <col min="13825" max="13825" width="25.25" style="129" customWidth="1"/>
    <col min="13826" max="13826" width="56.125" style="129" customWidth="1"/>
    <col min="13827" max="13827" width="4.75" style="129" customWidth="1"/>
    <col min="13828" max="14080" width="9" style="129"/>
    <col min="14081" max="14081" width="25.25" style="129" customWidth="1"/>
    <col min="14082" max="14082" width="56.125" style="129" customWidth="1"/>
    <col min="14083" max="14083" width="4.75" style="129" customWidth="1"/>
    <col min="14084" max="14336" width="9" style="129"/>
    <col min="14337" max="14337" width="25.25" style="129" customWidth="1"/>
    <col min="14338" max="14338" width="56.125" style="129" customWidth="1"/>
    <col min="14339" max="14339" width="4.75" style="129" customWidth="1"/>
    <col min="14340" max="14592" width="9" style="129"/>
    <col min="14593" max="14593" width="25.25" style="129" customWidth="1"/>
    <col min="14594" max="14594" width="56.125" style="129" customWidth="1"/>
    <col min="14595" max="14595" width="4.75" style="129" customWidth="1"/>
    <col min="14596" max="14848" width="9" style="129"/>
    <col min="14849" max="14849" width="25.25" style="129" customWidth="1"/>
    <col min="14850" max="14850" width="56.125" style="129" customWidth="1"/>
    <col min="14851" max="14851" width="4.75" style="129" customWidth="1"/>
    <col min="14852" max="15104" width="9" style="129"/>
    <col min="15105" max="15105" width="25.25" style="129" customWidth="1"/>
    <col min="15106" max="15106" width="56.125" style="129" customWidth="1"/>
    <col min="15107" max="15107" width="4.75" style="129" customWidth="1"/>
    <col min="15108" max="15360" width="9" style="129"/>
    <col min="15361" max="15361" width="25.25" style="129" customWidth="1"/>
    <col min="15362" max="15362" width="56.125" style="129" customWidth="1"/>
    <col min="15363" max="15363" width="4.75" style="129" customWidth="1"/>
    <col min="15364" max="15616" width="9" style="129"/>
    <col min="15617" max="15617" width="25.25" style="129" customWidth="1"/>
    <col min="15618" max="15618" width="56.125" style="129" customWidth="1"/>
    <col min="15619" max="15619" width="4.75" style="129" customWidth="1"/>
    <col min="15620" max="15872" width="9" style="129"/>
    <col min="15873" max="15873" width="25.25" style="129" customWidth="1"/>
    <col min="15874" max="15874" width="56.125" style="129" customWidth="1"/>
    <col min="15875" max="15875" width="4.75" style="129" customWidth="1"/>
    <col min="15876" max="16128" width="9" style="129"/>
    <col min="16129" max="16129" width="25.25" style="129" customWidth="1"/>
    <col min="16130" max="16130" width="56.125" style="129" customWidth="1"/>
    <col min="16131" max="16131" width="4.75" style="129" customWidth="1"/>
    <col min="16132" max="16384" width="9" style="129"/>
  </cols>
  <sheetData>
    <row r="1" spans="1:18" ht="32.25" customHeight="1">
      <c r="A1" s="179" t="s">
        <v>289</v>
      </c>
      <c r="B1" s="179"/>
      <c r="C1" s="179"/>
    </row>
    <row r="2" spans="1:18" ht="32.25" customHeight="1">
      <c r="A2" s="184" t="s">
        <v>316</v>
      </c>
      <c r="B2" s="184"/>
      <c r="C2" s="184"/>
    </row>
    <row r="3" spans="1:18" s="147" customFormat="1" ht="33" customHeight="1">
      <c r="A3" s="154" t="s">
        <v>113</v>
      </c>
      <c r="B3" s="178" t="s">
        <v>262</v>
      </c>
      <c r="C3" s="178"/>
      <c r="D3" s="180"/>
      <c r="E3" s="181"/>
      <c r="F3" s="181"/>
      <c r="G3" s="181"/>
      <c r="H3" s="131"/>
      <c r="I3" s="131"/>
      <c r="J3" s="131"/>
      <c r="K3" s="131"/>
      <c r="L3" s="131"/>
      <c r="M3" s="131"/>
      <c r="N3" s="131"/>
      <c r="O3" s="131"/>
      <c r="P3" s="131"/>
      <c r="Q3" s="131"/>
      <c r="R3" s="131"/>
    </row>
    <row r="4" spans="1:18" s="147" customFormat="1" ht="33" customHeight="1">
      <c r="A4" s="155" t="s">
        <v>317</v>
      </c>
      <c r="B4" s="156" t="s">
        <v>335</v>
      </c>
      <c r="C4" s="157" t="s">
        <v>115</v>
      </c>
      <c r="D4" s="158" t="s">
        <v>322</v>
      </c>
      <c r="E4" s="159"/>
      <c r="F4" s="159"/>
      <c r="G4" s="159"/>
      <c r="H4" s="131"/>
      <c r="I4" s="131"/>
      <c r="J4" s="131"/>
      <c r="L4" s="131"/>
      <c r="M4" s="131"/>
      <c r="N4" s="131"/>
      <c r="O4" s="131"/>
      <c r="P4" s="131"/>
      <c r="Q4" s="131"/>
      <c r="R4" s="131"/>
    </row>
    <row r="5" spans="1:18" s="147" customFormat="1" ht="33" customHeight="1">
      <c r="A5" s="160" t="s">
        <v>114</v>
      </c>
      <c r="B5" s="161"/>
      <c r="C5" s="157" t="s">
        <v>115</v>
      </c>
      <c r="D5" s="131"/>
      <c r="E5" s="131"/>
      <c r="F5" s="131"/>
      <c r="G5" s="131"/>
      <c r="H5" s="131"/>
      <c r="I5" s="131"/>
      <c r="J5" s="131"/>
      <c r="K5" s="131"/>
      <c r="L5" s="131"/>
      <c r="M5" s="131"/>
      <c r="N5" s="131"/>
      <c r="O5" s="131"/>
      <c r="P5" s="131"/>
      <c r="Q5" s="131"/>
      <c r="R5" s="131"/>
    </row>
    <row r="6" spans="1:18" s="147" customFormat="1" ht="33" customHeight="1">
      <c r="A6" s="162" t="s">
        <v>330</v>
      </c>
      <c r="B6" s="161"/>
      <c r="C6" s="157" t="s">
        <v>115</v>
      </c>
      <c r="D6" s="163" t="s">
        <v>116</v>
      </c>
      <c r="E6" s="131"/>
      <c r="F6" s="131"/>
      <c r="G6" s="131"/>
      <c r="H6" s="131"/>
      <c r="I6" s="131"/>
      <c r="J6" s="131"/>
      <c r="K6" s="131"/>
      <c r="L6" s="131"/>
      <c r="M6" s="131"/>
      <c r="N6" s="131"/>
      <c r="O6" s="131"/>
      <c r="P6" s="131"/>
      <c r="Q6" s="131"/>
      <c r="R6" s="131"/>
    </row>
    <row r="7" spans="1:18" s="147" customFormat="1" ht="33" customHeight="1">
      <c r="A7" s="160" t="s">
        <v>117</v>
      </c>
      <c r="B7" s="161"/>
      <c r="C7" s="157" t="s">
        <v>115</v>
      </c>
      <c r="D7" s="164"/>
      <c r="E7" s="131"/>
      <c r="F7" s="131"/>
      <c r="G7" s="131"/>
      <c r="H7" s="131"/>
      <c r="I7" s="131"/>
      <c r="J7" s="131"/>
      <c r="K7" s="131"/>
      <c r="L7" s="131"/>
      <c r="M7" s="131"/>
      <c r="N7" s="131"/>
      <c r="O7" s="131"/>
      <c r="P7" s="131"/>
      <c r="Q7" s="131"/>
      <c r="R7" s="131"/>
    </row>
    <row r="8" spans="1:18" s="147" customFormat="1" ht="33" customHeight="1">
      <c r="A8" s="162" t="s">
        <v>331</v>
      </c>
      <c r="B8" s="177">
        <v>0</v>
      </c>
      <c r="C8" s="157" t="s">
        <v>290</v>
      </c>
      <c r="D8" s="182" t="s">
        <v>291</v>
      </c>
      <c r="E8" s="183"/>
      <c r="F8" s="183"/>
      <c r="G8" s="183"/>
      <c r="H8" s="131"/>
      <c r="I8" s="131"/>
      <c r="J8" s="131"/>
      <c r="K8" s="131"/>
      <c r="L8" s="131"/>
      <c r="M8" s="131"/>
      <c r="N8" s="131"/>
      <c r="O8" s="131"/>
      <c r="P8" s="131"/>
      <c r="Q8" s="131"/>
      <c r="R8" s="131"/>
    </row>
    <row r="9" spans="1:18" s="147" customFormat="1" ht="33" customHeight="1">
      <c r="A9" s="160" t="s">
        <v>120</v>
      </c>
      <c r="B9" s="161">
        <v>0</v>
      </c>
      <c r="C9" s="165" t="s">
        <v>121</v>
      </c>
      <c r="D9" s="163" t="s">
        <v>119</v>
      </c>
      <c r="E9" s="131"/>
      <c r="F9" s="131"/>
      <c r="G9" s="131"/>
      <c r="H9" s="131"/>
      <c r="I9" s="131"/>
      <c r="J9" s="131"/>
      <c r="K9" s="131"/>
      <c r="L9" s="131"/>
      <c r="M9" s="131"/>
      <c r="N9" s="131"/>
      <c r="O9" s="131"/>
      <c r="P9" s="131"/>
      <c r="Q9" s="131"/>
      <c r="R9" s="131"/>
    </row>
    <row r="10" spans="1:18" s="147" customFormat="1" ht="33" customHeight="1">
      <c r="A10" s="160" t="s">
        <v>122</v>
      </c>
      <c r="B10" s="161">
        <v>0</v>
      </c>
      <c r="C10" s="165" t="s">
        <v>121</v>
      </c>
      <c r="D10" s="163" t="s">
        <v>119</v>
      </c>
      <c r="E10" s="131"/>
      <c r="F10" s="131"/>
      <c r="G10" s="131"/>
      <c r="H10" s="131"/>
      <c r="I10" s="131"/>
      <c r="J10" s="131"/>
      <c r="K10" s="131"/>
      <c r="L10" s="131"/>
      <c r="M10" s="131"/>
      <c r="N10" s="131"/>
      <c r="O10" s="131"/>
      <c r="P10" s="131"/>
      <c r="Q10" s="131"/>
      <c r="R10" s="131"/>
    </row>
    <row r="11" spans="1:18" s="147" customFormat="1" ht="33" customHeight="1">
      <c r="A11" s="160" t="s">
        <v>180</v>
      </c>
      <c r="B11" s="176">
        <v>0</v>
      </c>
      <c r="C11" s="165" t="s">
        <v>121</v>
      </c>
      <c r="D11" s="163" t="s">
        <v>119</v>
      </c>
      <c r="E11" s="131"/>
      <c r="F11" s="131"/>
      <c r="G11" s="131"/>
      <c r="H11" s="131"/>
      <c r="I11" s="131"/>
      <c r="J11" s="131"/>
      <c r="K11" s="131"/>
      <c r="L11" s="131"/>
      <c r="M11" s="131"/>
      <c r="N11" s="131"/>
      <c r="O11" s="131"/>
      <c r="P11" s="131"/>
      <c r="Q11" s="131"/>
      <c r="R11" s="131"/>
    </row>
    <row r="12" spans="1:18" s="147" customFormat="1" ht="33" customHeight="1">
      <c r="A12" s="160" t="s">
        <v>124</v>
      </c>
      <c r="B12" s="161">
        <v>0</v>
      </c>
      <c r="C12" s="165" t="s">
        <v>125</v>
      </c>
      <c r="D12" s="163" t="s">
        <v>119</v>
      </c>
      <c r="E12" s="131"/>
      <c r="F12" s="131"/>
      <c r="G12" s="131"/>
      <c r="H12" s="131"/>
      <c r="I12" s="131"/>
      <c r="J12" s="131"/>
      <c r="K12" s="131"/>
      <c r="L12" s="131"/>
      <c r="M12" s="131"/>
      <c r="N12" s="131"/>
      <c r="O12" s="131"/>
      <c r="P12" s="131"/>
      <c r="Q12" s="131"/>
      <c r="R12" s="131"/>
    </row>
    <row r="13" spans="1:18" s="147" customFormat="1" ht="33" customHeight="1">
      <c r="A13" s="160" t="s">
        <v>126</v>
      </c>
      <c r="B13" s="166" t="s">
        <v>67</v>
      </c>
      <c r="C13" s="157" t="s">
        <v>115</v>
      </c>
      <c r="D13" s="164"/>
      <c r="E13" s="131"/>
      <c r="F13" s="131"/>
      <c r="G13" s="131"/>
      <c r="H13" s="131"/>
      <c r="I13" s="131"/>
      <c r="J13" s="131"/>
      <c r="K13" s="131"/>
      <c r="L13" s="131"/>
      <c r="M13" s="131"/>
      <c r="N13" s="131"/>
      <c r="O13" s="131"/>
      <c r="P13" s="131"/>
      <c r="Q13" s="131"/>
      <c r="R13" s="131"/>
    </row>
    <row r="14" spans="1:18" s="147" customFormat="1" ht="33" customHeight="1">
      <c r="A14" s="160" t="s">
        <v>127</v>
      </c>
      <c r="B14" s="167">
        <v>0</v>
      </c>
      <c r="C14" s="157" t="s">
        <v>290</v>
      </c>
      <c r="D14" s="182" t="s">
        <v>291</v>
      </c>
      <c r="E14" s="183"/>
      <c r="F14" s="183"/>
      <c r="G14" s="183"/>
      <c r="H14" s="131"/>
      <c r="I14" s="131"/>
      <c r="J14" s="131"/>
      <c r="K14" s="131"/>
      <c r="L14" s="131"/>
      <c r="M14" s="131"/>
      <c r="N14" s="131"/>
      <c r="O14" s="131"/>
      <c r="P14" s="131"/>
      <c r="Q14" s="131"/>
      <c r="R14" s="131"/>
    </row>
    <row r="15" spans="1:18">
      <c r="A15" s="168"/>
      <c r="B15" s="168"/>
      <c r="C15" s="169"/>
      <c r="D15" s="169"/>
      <c r="E15" s="169"/>
      <c r="F15" s="169"/>
      <c r="G15" s="169"/>
      <c r="H15" s="169"/>
      <c r="I15" s="169"/>
      <c r="J15" s="169"/>
      <c r="K15" s="169"/>
      <c r="L15" s="169"/>
      <c r="M15" s="169"/>
      <c r="N15" s="169"/>
      <c r="O15" s="169"/>
      <c r="P15" s="169"/>
      <c r="Q15" s="169"/>
      <c r="R15" s="169"/>
    </row>
    <row r="16" spans="1:18">
      <c r="A16" s="168"/>
      <c r="B16" s="168"/>
      <c r="C16" s="169"/>
      <c r="D16" s="169"/>
      <c r="E16" s="169"/>
      <c r="F16" s="169"/>
      <c r="G16" s="169"/>
      <c r="H16" s="169"/>
      <c r="I16" s="169"/>
      <c r="J16" s="169"/>
      <c r="K16" s="169"/>
      <c r="L16" s="169"/>
      <c r="M16" s="169"/>
      <c r="N16" s="169"/>
      <c r="O16" s="169"/>
      <c r="P16" s="169"/>
      <c r="Q16" s="169"/>
      <c r="R16" s="169"/>
    </row>
    <row r="17" spans="1:18">
      <c r="A17" s="168"/>
      <c r="B17" s="168"/>
      <c r="C17" s="169"/>
      <c r="D17" s="169"/>
      <c r="E17" s="169"/>
      <c r="F17" s="169"/>
      <c r="G17" s="169"/>
      <c r="H17" s="169"/>
      <c r="I17" s="169"/>
      <c r="J17" s="169"/>
      <c r="K17" s="169"/>
      <c r="L17" s="169"/>
      <c r="M17" s="169"/>
      <c r="N17" s="169"/>
      <c r="O17" s="169"/>
      <c r="P17" s="169"/>
      <c r="Q17" s="169"/>
      <c r="R17" s="169"/>
    </row>
    <row r="18" spans="1:18">
      <c r="A18" s="168"/>
      <c r="B18" s="168"/>
      <c r="C18" s="169"/>
      <c r="D18" s="169"/>
      <c r="E18" s="169"/>
      <c r="F18" s="169"/>
      <c r="G18" s="169"/>
      <c r="H18" s="169"/>
      <c r="I18" s="169"/>
      <c r="J18" s="169"/>
      <c r="K18" s="169"/>
      <c r="L18" s="169"/>
      <c r="M18" s="169"/>
      <c r="N18" s="169"/>
      <c r="O18" s="169"/>
      <c r="P18" s="169"/>
      <c r="Q18" s="169"/>
      <c r="R18" s="169"/>
    </row>
    <row r="19" spans="1:18">
      <c r="A19" s="168"/>
      <c r="B19" s="168"/>
      <c r="C19" s="169"/>
      <c r="D19" s="169"/>
      <c r="E19" s="169"/>
      <c r="F19" s="169"/>
      <c r="G19" s="169"/>
      <c r="H19" s="169"/>
      <c r="I19" s="169"/>
      <c r="J19" s="169"/>
      <c r="K19" s="169"/>
      <c r="L19" s="169"/>
      <c r="M19" s="169"/>
      <c r="N19" s="169"/>
      <c r="O19" s="169"/>
      <c r="P19" s="169"/>
      <c r="Q19" s="169"/>
      <c r="R19" s="169"/>
    </row>
    <row r="20" spans="1:18">
      <c r="A20" s="168"/>
      <c r="B20" s="168"/>
      <c r="C20" s="169"/>
      <c r="D20" s="169"/>
      <c r="E20" s="169"/>
      <c r="F20" s="169"/>
      <c r="G20" s="169"/>
      <c r="H20" s="169"/>
      <c r="I20" s="169"/>
      <c r="J20" s="169"/>
      <c r="K20" s="169"/>
      <c r="L20" s="169"/>
      <c r="M20" s="169"/>
      <c r="N20" s="169"/>
      <c r="O20" s="169"/>
      <c r="P20" s="169"/>
      <c r="Q20" s="169"/>
      <c r="R20" s="169"/>
    </row>
    <row r="21" spans="1:18">
      <c r="A21" s="168"/>
      <c r="B21" s="168"/>
      <c r="C21" s="169"/>
      <c r="D21" s="169"/>
      <c r="E21" s="169"/>
      <c r="F21" s="169"/>
      <c r="G21" s="169"/>
      <c r="H21" s="169"/>
      <c r="I21" s="169"/>
      <c r="J21" s="169"/>
      <c r="K21" s="169"/>
      <c r="L21" s="169"/>
      <c r="M21" s="169"/>
      <c r="N21" s="169"/>
      <c r="O21" s="169"/>
      <c r="P21" s="169"/>
      <c r="Q21" s="169"/>
      <c r="R21" s="169"/>
    </row>
    <row r="22" spans="1:18">
      <c r="A22" s="168"/>
      <c r="B22" s="168"/>
      <c r="C22" s="169"/>
      <c r="D22" s="169"/>
      <c r="E22" s="169"/>
      <c r="F22" s="169"/>
      <c r="G22" s="169"/>
      <c r="H22" s="169"/>
      <c r="I22" s="169"/>
      <c r="J22" s="169"/>
      <c r="K22" s="169"/>
      <c r="L22" s="169"/>
      <c r="M22" s="169"/>
      <c r="N22" s="169"/>
      <c r="O22" s="169"/>
      <c r="P22" s="169"/>
      <c r="Q22" s="169"/>
      <c r="R22" s="169"/>
    </row>
    <row r="23" spans="1:18">
      <c r="A23" s="168"/>
      <c r="B23" s="168"/>
      <c r="C23" s="169"/>
      <c r="D23" s="169"/>
      <c r="E23" s="169"/>
      <c r="F23" s="169"/>
      <c r="G23" s="169"/>
      <c r="H23" s="169"/>
      <c r="I23" s="169"/>
      <c r="J23" s="169"/>
      <c r="K23" s="169"/>
      <c r="L23" s="169"/>
      <c r="M23" s="169"/>
      <c r="N23" s="169"/>
      <c r="O23" s="169"/>
      <c r="P23" s="169"/>
      <c r="Q23" s="169"/>
      <c r="R23" s="169"/>
    </row>
    <row r="24" spans="1:18">
      <c r="A24" s="168"/>
      <c r="B24" s="168"/>
      <c r="C24" s="169"/>
      <c r="D24" s="169"/>
      <c r="E24" s="169"/>
      <c r="F24" s="169"/>
      <c r="G24" s="169"/>
      <c r="H24" s="169"/>
      <c r="I24" s="169"/>
      <c r="J24" s="169"/>
      <c r="K24" s="169"/>
      <c r="L24" s="169"/>
      <c r="M24" s="169"/>
      <c r="N24" s="169"/>
      <c r="O24" s="169"/>
      <c r="P24" s="169"/>
      <c r="Q24" s="169"/>
      <c r="R24" s="169"/>
    </row>
    <row r="25" spans="1:18">
      <c r="A25" s="168"/>
      <c r="B25" s="168"/>
      <c r="C25" s="169"/>
      <c r="D25" s="169"/>
      <c r="E25" s="169"/>
      <c r="F25" s="169"/>
      <c r="G25" s="169"/>
      <c r="H25" s="169"/>
      <c r="I25" s="169"/>
      <c r="J25" s="169"/>
      <c r="K25" s="169"/>
      <c r="L25" s="169"/>
      <c r="M25" s="169"/>
      <c r="N25" s="169"/>
      <c r="O25" s="169"/>
      <c r="P25" s="169"/>
      <c r="Q25" s="169"/>
      <c r="R25" s="169"/>
    </row>
    <row r="26" spans="1:18">
      <c r="A26" s="168"/>
      <c r="B26" s="168"/>
      <c r="C26" s="169"/>
      <c r="D26" s="169"/>
      <c r="E26" s="169"/>
      <c r="F26" s="169"/>
      <c r="G26" s="169"/>
      <c r="H26" s="169"/>
      <c r="I26" s="169"/>
      <c r="J26" s="169"/>
      <c r="K26" s="169"/>
      <c r="L26" s="169"/>
      <c r="M26" s="169"/>
      <c r="N26" s="169"/>
      <c r="O26" s="169"/>
      <c r="P26" s="169"/>
      <c r="Q26" s="169"/>
      <c r="R26" s="169"/>
    </row>
    <row r="27" spans="1:18">
      <c r="A27" s="168"/>
      <c r="B27" s="168"/>
      <c r="C27" s="169"/>
      <c r="D27" s="169"/>
      <c r="E27" s="169"/>
      <c r="F27" s="169"/>
      <c r="G27" s="169"/>
      <c r="H27" s="169"/>
      <c r="I27" s="169"/>
      <c r="J27" s="169"/>
      <c r="K27" s="169"/>
      <c r="L27" s="169"/>
      <c r="M27" s="169"/>
      <c r="N27" s="169"/>
      <c r="O27" s="169"/>
      <c r="P27" s="169"/>
      <c r="Q27" s="169"/>
      <c r="R27" s="169"/>
    </row>
    <row r="28" spans="1:18">
      <c r="A28" s="168"/>
      <c r="B28" s="168"/>
      <c r="C28" s="169"/>
      <c r="D28" s="169"/>
      <c r="E28" s="169"/>
      <c r="F28" s="169"/>
      <c r="G28" s="169"/>
      <c r="H28" s="169"/>
      <c r="I28" s="169"/>
      <c r="J28" s="169"/>
      <c r="K28" s="169"/>
      <c r="L28" s="169"/>
      <c r="M28" s="169"/>
      <c r="N28" s="169"/>
      <c r="O28" s="169"/>
      <c r="P28" s="169"/>
      <c r="Q28" s="169"/>
      <c r="R28" s="169"/>
    </row>
    <row r="29" spans="1:18">
      <c r="A29" s="168"/>
      <c r="B29" s="168"/>
      <c r="C29" s="169"/>
      <c r="D29" s="169"/>
      <c r="E29" s="169"/>
      <c r="F29" s="169"/>
      <c r="G29" s="169"/>
      <c r="H29" s="169"/>
      <c r="I29" s="169"/>
      <c r="J29" s="169"/>
      <c r="K29" s="169"/>
      <c r="L29" s="169"/>
      <c r="M29" s="169"/>
      <c r="N29" s="169"/>
      <c r="O29" s="169"/>
      <c r="P29" s="169"/>
      <c r="Q29" s="169"/>
      <c r="R29" s="169"/>
    </row>
    <row r="30" spans="1:18">
      <c r="A30" s="168"/>
      <c r="B30" s="168"/>
      <c r="C30" s="169"/>
      <c r="D30" s="169"/>
      <c r="E30" s="169"/>
      <c r="F30" s="169"/>
      <c r="G30" s="169"/>
      <c r="H30" s="169"/>
      <c r="I30" s="169"/>
      <c r="J30" s="169"/>
      <c r="K30" s="169"/>
      <c r="L30" s="169"/>
      <c r="M30" s="169"/>
      <c r="N30" s="169"/>
      <c r="O30" s="169"/>
      <c r="P30" s="169"/>
      <c r="Q30" s="169"/>
      <c r="R30" s="169"/>
    </row>
    <row r="31" spans="1:18">
      <c r="A31" s="168"/>
      <c r="B31" s="168"/>
      <c r="C31" s="169"/>
      <c r="D31" s="169"/>
      <c r="E31" s="169"/>
      <c r="F31" s="169"/>
      <c r="G31" s="169"/>
      <c r="H31" s="169"/>
      <c r="I31" s="169"/>
      <c r="J31" s="169"/>
      <c r="K31" s="169"/>
      <c r="L31" s="169"/>
      <c r="M31" s="169"/>
      <c r="N31" s="169"/>
      <c r="O31" s="169"/>
      <c r="P31" s="169"/>
      <c r="Q31" s="169"/>
      <c r="R31" s="169"/>
    </row>
    <row r="32" spans="1:18">
      <c r="A32" s="168"/>
      <c r="B32" s="168"/>
      <c r="C32" s="169"/>
      <c r="D32" s="169"/>
      <c r="E32" s="169"/>
      <c r="F32" s="169"/>
      <c r="G32" s="169"/>
      <c r="H32" s="169"/>
      <c r="I32" s="169"/>
      <c r="J32" s="169"/>
      <c r="K32" s="169"/>
      <c r="L32" s="169"/>
      <c r="M32" s="169"/>
      <c r="N32" s="169"/>
      <c r="O32" s="169"/>
      <c r="P32" s="169"/>
      <c r="Q32" s="169"/>
      <c r="R32" s="169"/>
    </row>
    <row r="33" spans="1:18">
      <c r="A33" s="168"/>
      <c r="B33" s="168"/>
      <c r="C33" s="169"/>
      <c r="D33" s="169"/>
      <c r="E33" s="169"/>
      <c r="F33" s="169"/>
      <c r="G33" s="169"/>
      <c r="H33" s="169"/>
      <c r="I33" s="169"/>
      <c r="J33" s="169"/>
      <c r="K33" s="169"/>
      <c r="L33" s="169"/>
      <c r="M33" s="169"/>
      <c r="N33" s="169"/>
      <c r="O33" s="169"/>
      <c r="P33" s="169"/>
      <c r="Q33" s="169"/>
      <c r="R33" s="169"/>
    </row>
    <row r="34" spans="1:18">
      <c r="A34" s="168"/>
      <c r="B34" s="168"/>
      <c r="C34" s="169"/>
      <c r="D34" s="169"/>
      <c r="E34" s="169"/>
      <c r="F34" s="169"/>
      <c r="G34" s="169"/>
      <c r="H34" s="169"/>
      <c r="I34" s="169"/>
      <c r="J34" s="169"/>
      <c r="K34" s="169"/>
      <c r="L34" s="169"/>
      <c r="M34" s="169"/>
      <c r="N34" s="169"/>
      <c r="O34" s="169"/>
      <c r="P34" s="169"/>
      <c r="Q34" s="169"/>
      <c r="R34" s="169"/>
    </row>
    <row r="35" spans="1:18">
      <c r="A35" s="168"/>
      <c r="B35" s="168"/>
      <c r="C35" s="169"/>
      <c r="D35" s="169"/>
      <c r="E35" s="169"/>
      <c r="F35" s="169"/>
      <c r="G35" s="169"/>
      <c r="H35" s="169"/>
      <c r="I35" s="169"/>
      <c r="J35" s="169"/>
      <c r="K35" s="169"/>
      <c r="L35" s="169"/>
      <c r="M35" s="169"/>
      <c r="N35" s="169"/>
      <c r="O35" s="169"/>
      <c r="P35" s="169"/>
      <c r="Q35" s="169"/>
      <c r="R35" s="169"/>
    </row>
    <row r="36" spans="1:18">
      <c r="A36" s="168"/>
      <c r="B36" s="168"/>
      <c r="C36" s="169"/>
      <c r="D36" s="169"/>
      <c r="E36" s="169"/>
      <c r="F36" s="169"/>
      <c r="G36" s="169"/>
      <c r="H36" s="169"/>
      <c r="I36" s="169"/>
      <c r="J36" s="169"/>
      <c r="K36" s="169"/>
      <c r="L36" s="169"/>
      <c r="M36" s="169"/>
      <c r="N36" s="169"/>
      <c r="O36" s="169"/>
      <c r="P36" s="169"/>
      <c r="Q36" s="169"/>
      <c r="R36" s="169"/>
    </row>
    <row r="37" spans="1:18">
      <c r="A37" s="168"/>
      <c r="B37" s="168"/>
      <c r="C37" s="169"/>
      <c r="D37" s="169"/>
      <c r="E37" s="169"/>
    </row>
  </sheetData>
  <sheetProtection algorithmName="SHA-512" hashValue="Yw1VNDRlZPMOmTDgX0m1cq+ZqfAdO6a/WR9rbA2CMmMyv17mKkkdhdN6DXlAGb4Q+ftarYpnEUFZPb0Hg4L+rg==" saltValue="dF5LLzUq8SMhqLqUtDnUOw==" spinCount="100000" sheet="1" selectLockedCells="1"/>
  <mergeCells count="6">
    <mergeCell ref="B3:C3"/>
    <mergeCell ref="A1:C1"/>
    <mergeCell ref="D3:G3"/>
    <mergeCell ref="D8:G8"/>
    <mergeCell ref="D14:G14"/>
    <mergeCell ref="A2:C2"/>
  </mergeCells>
  <phoneticPr fontId="2"/>
  <dataValidations count="2">
    <dataValidation type="list" allowBlank="1" showInputMessage="1" showErrorMessage="1"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00000000-0002-0000-0000-000000000000}">
      <formula1>"無,有"</formula1>
    </dataValidation>
    <dataValidation type="list" allowBlank="1" showInputMessage="1" showErrorMessage="1" sqref="B4" xr:uid="{4AC3EC7A-4436-4D9C-A4B8-FF62D2399026}">
      <formula1>"民間施設の敷地,公共施設の敷地"</formula1>
    </dataValidation>
  </dataValidations>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L176"/>
  <sheetViews>
    <sheetView showGridLines="0" view="pageBreakPreview" topLeftCell="A65" zoomScale="110" zoomScaleNormal="60" zoomScaleSheetLayoutView="110" workbookViewId="0">
      <selection activeCell="T59" sqref="T59:Y59"/>
    </sheetView>
  </sheetViews>
  <sheetFormatPr defaultRowHeight="13.5"/>
  <cols>
    <col min="1" max="2" width="1.25" style="129" customWidth="1"/>
    <col min="3" max="4" width="1.5" style="129" customWidth="1"/>
    <col min="5" max="7" width="2.75" style="129" customWidth="1"/>
    <col min="8" max="8" width="2.875" style="129" customWidth="1"/>
    <col min="9" max="9" width="2.75" style="129" customWidth="1"/>
    <col min="10" max="10" width="2.875" style="129" customWidth="1"/>
    <col min="11" max="12" width="2.75" style="129" customWidth="1"/>
    <col min="13" max="13" width="2.375" style="129" customWidth="1"/>
    <col min="14" max="14" width="3.25" style="129" customWidth="1"/>
    <col min="15" max="18" width="2.375" style="129" customWidth="1"/>
    <col min="19" max="20" width="3.625" style="129" customWidth="1"/>
    <col min="21" max="26" width="2.375" style="129" customWidth="1"/>
    <col min="27" max="27" width="2.875" style="129" customWidth="1"/>
    <col min="28" max="28" width="3.25" style="129" customWidth="1"/>
    <col min="29" max="37" width="2.875" style="129" customWidth="1"/>
    <col min="38" max="38" width="2.5" style="129" customWidth="1"/>
    <col min="39" max="39" width="4.625" style="129" hidden="1" customWidth="1"/>
    <col min="40" max="44" width="2.875" style="129" customWidth="1"/>
    <col min="45" max="45" width="5.75" style="129" hidden="1" customWidth="1"/>
    <col min="46" max="62" width="2.875" style="129" customWidth="1"/>
    <col min="63" max="63" width="2.75" style="129" customWidth="1"/>
    <col min="64" max="64" width="2.875" style="129" hidden="1" customWidth="1"/>
    <col min="65" max="75" width="2.875" style="129" customWidth="1"/>
    <col min="76" max="256" width="9" style="129"/>
    <col min="257" max="258" width="1.875" style="129" customWidth="1"/>
    <col min="259" max="263" width="2.75" style="129" customWidth="1"/>
    <col min="264" max="264" width="2.875" style="129" customWidth="1"/>
    <col min="265" max="265" width="2.75" style="129" customWidth="1"/>
    <col min="266" max="266" width="2.875" style="129" customWidth="1"/>
    <col min="267" max="270" width="2.75" style="129" customWidth="1"/>
    <col min="271" max="274" width="2.875" style="129" customWidth="1"/>
    <col min="275" max="275" width="3" style="129" customWidth="1"/>
    <col min="276" max="331" width="2.875" style="129" customWidth="1"/>
    <col min="332" max="512" width="9" style="129"/>
    <col min="513" max="514" width="1.875" style="129" customWidth="1"/>
    <col min="515" max="519" width="2.75" style="129" customWidth="1"/>
    <col min="520" max="520" width="2.875" style="129" customWidth="1"/>
    <col min="521" max="521" width="2.75" style="129" customWidth="1"/>
    <col min="522" max="522" width="2.875" style="129" customWidth="1"/>
    <col min="523" max="526" width="2.75" style="129" customWidth="1"/>
    <col min="527" max="530" width="2.875" style="129" customWidth="1"/>
    <col min="531" max="531" width="3" style="129" customWidth="1"/>
    <col min="532" max="587" width="2.875" style="129" customWidth="1"/>
    <col min="588" max="768" width="9" style="129"/>
    <col min="769" max="770" width="1.875" style="129" customWidth="1"/>
    <col min="771" max="775" width="2.75" style="129" customWidth="1"/>
    <col min="776" max="776" width="2.875" style="129" customWidth="1"/>
    <col min="777" max="777" width="2.75" style="129" customWidth="1"/>
    <col min="778" max="778" width="2.875" style="129" customWidth="1"/>
    <col min="779" max="782" width="2.75" style="129" customWidth="1"/>
    <col min="783" max="786" width="2.875" style="129" customWidth="1"/>
    <col min="787" max="787" width="3" style="129" customWidth="1"/>
    <col min="788" max="843" width="2.875" style="129" customWidth="1"/>
    <col min="844" max="1024" width="9" style="129"/>
    <col min="1025" max="1026" width="1.875" style="129" customWidth="1"/>
    <col min="1027" max="1031" width="2.75" style="129" customWidth="1"/>
    <col min="1032" max="1032" width="2.875" style="129" customWidth="1"/>
    <col min="1033" max="1033" width="2.75" style="129" customWidth="1"/>
    <col min="1034" max="1034" width="2.875" style="129" customWidth="1"/>
    <col min="1035" max="1038" width="2.75" style="129" customWidth="1"/>
    <col min="1039" max="1042" width="2.875" style="129" customWidth="1"/>
    <col min="1043" max="1043" width="3" style="129" customWidth="1"/>
    <col min="1044" max="1099" width="2.875" style="129" customWidth="1"/>
    <col min="1100" max="1280" width="9" style="129"/>
    <col min="1281" max="1282" width="1.875" style="129" customWidth="1"/>
    <col min="1283" max="1287" width="2.75" style="129" customWidth="1"/>
    <col min="1288" max="1288" width="2.875" style="129" customWidth="1"/>
    <col min="1289" max="1289" width="2.75" style="129" customWidth="1"/>
    <col min="1290" max="1290" width="2.875" style="129" customWidth="1"/>
    <col min="1291" max="1294" width="2.75" style="129" customWidth="1"/>
    <col min="1295" max="1298" width="2.875" style="129" customWidth="1"/>
    <col min="1299" max="1299" width="3" style="129" customWidth="1"/>
    <col min="1300" max="1355" width="2.875" style="129" customWidth="1"/>
    <col min="1356" max="1536" width="9" style="129"/>
    <col min="1537" max="1538" width="1.875" style="129" customWidth="1"/>
    <col min="1539" max="1543" width="2.75" style="129" customWidth="1"/>
    <col min="1544" max="1544" width="2.875" style="129" customWidth="1"/>
    <col min="1545" max="1545" width="2.75" style="129" customWidth="1"/>
    <col min="1546" max="1546" width="2.875" style="129" customWidth="1"/>
    <col min="1547" max="1550" width="2.75" style="129" customWidth="1"/>
    <col min="1551" max="1554" width="2.875" style="129" customWidth="1"/>
    <col min="1555" max="1555" width="3" style="129" customWidth="1"/>
    <col min="1556" max="1611" width="2.875" style="129" customWidth="1"/>
    <col min="1612" max="1792" width="9" style="129"/>
    <col min="1793" max="1794" width="1.875" style="129" customWidth="1"/>
    <col min="1795" max="1799" width="2.75" style="129" customWidth="1"/>
    <col min="1800" max="1800" width="2.875" style="129" customWidth="1"/>
    <col min="1801" max="1801" width="2.75" style="129" customWidth="1"/>
    <col min="1802" max="1802" width="2.875" style="129" customWidth="1"/>
    <col min="1803" max="1806" width="2.75" style="129" customWidth="1"/>
    <col min="1807" max="1810" width="2.875" style="129" customWidth="1"/>
    <col min="1811" max="1811" width="3" style="129" customWidth="1"/>
    <col min="1812" max="1867" width="2.875" style="129" customWidth="1"/>
    <col min="1868" max="2048" width="9" style="129"/>
    <col min="2049" max="2050" width="1.875" style="129" customWidth="1"/>
    <col min="2051" max="2055" width="2.75" style="129" customWidth="1"/>
    <col min="2056" max="2056" width="2.875" style="129" customWidth="1"/>
    <col min="2057" max="2057" width="2.75" style="129" customWidth="1"/>
    <col min="2058" max="2058" width="2.875" style="129" customWidth="1"/>
    <col min="2059" max="2062" width="2.75" style="129" customWidth="1"/>
    <col min="2063" max="2066" width="2.875" style="129" customWidth="1"/>
    <col min="2067" max="2067" width="3" style="129" customWidth="1"/>
    <col min="2068" max="2123" width="2.875" style="129" customWidth="1"/>
    <col min="2124" max="2304" width="9" style="129"/>
    <col min="2305" max="2306" width="1.875" style="129" customWidth="1"/>
    <col min="2307" max="2311" width="2.75" style="129" customWidth="1"/>
    <col min="2312" max="2312" width="2.875" style="129" customWidth="1"/>
    <col min="2313" max="2313" width="2.75" style="129" customWidth="1"/>
    <col min="2314" max="2314" width="2.875" style="129" customWidth="1"/>
    <col min="2315" max="2318" width="2.75" style="129" customWidth="1"/>
    <col min="2319" max="2322" width="2.875" style="129" customWidth="1"/>
    <col min="2323" max="2323" width="3" style="129" customWidth="1"/>
    <col min="2324" max="2379" width="2.875" style="129" customWidth="1"/>
    <col min="2380" max="2560" width="9" style="129"/>
    <col min="2561" max="2562" width="1.875" style="129" customWidth="1"/>
    <col min="2563" max="2567" width="2.75" style="129" customWidth="1"/>
    <col min="2568" max="2568" width="2.875" style="129" customWidth="1"/>
    <col min="2569" max="2569" width="2.75" style="129" customWidth="1"/>
    <col min="2570" max="2570" width="2.875" style="129" customWidth="1"/>
    <col min="2571" max="2574" width="2.75" style="129" customWidth="1"/>
    <col min="2575" max="2578" width="2.875" style="129" customWidth="1"/>
    <col min="2579" max="2579" width="3" style="129" customWidth="1"/>
    <col min="2580" max="2635" width="2.875" style="129" customWidth="1"/>
    <col min="2636" max="2816" width="9" style="129"/>
    <col min="2817" max="2818" width="1.875" style="129" customWidth="1"/>
    <col min="2819" max="2823" width="2.75" style="129" customWidth="1"/>
    <col min="2824" max="2824" width="2.875" style="129" customWidth="1"/>
    <col min="2825" max="2825" width="2.75" style="129" customWidth="1"/>
    <col min="2826" max="2826" width="2.875" style="129" customWidth="1"/>
    <col min="2827" max="2830" width="2.75" style="129" customWidth="1"/>
    <col min="2831" max="2834" width="2.875" style="129" customWidth="1"/>
    <col min="2835" max="2835" width="3" style="129" customWidth="1"/>
    <col min="2836" max="2891" width="2.875" style="129" customWidth="1"/>
    <col min="2892" max="3072" width="9" style="129"/>
    <col min="3073" max="3074" width="1.875" style="129" customWidth="1"/>
    <col min="3075" max="3079" width="2.75" style="129" customWidth="1"/>
    <col min="3080" max="3080" width="2.875" style="129" customWidth="1"/>
    <col min="3081" max="3081" width="2.75" style="129" customWidth="1"/>
    <col min="3082" max="3082" width="2.875" style="129" customWidth="1"/>
    <col min="3083" max="3086" width="2.75" style="129" customWidth="1"/>
    <col min="3087" max="3090" width="2.875" style="129" customWidth="1"/>
    <col min="3091" max="3091" width="3" style="129" customWidth="1"/>
    <col min="3092" max="3147" width="2.875" style="129" customWidth="1"/>
    <col min="3148" max="3328" width="9" style="129"/>
    <col min="3329" max="3330" width="1.875" style="129" customWidth="1"/>
    <col min="3331" max="3335" width="2.75" style="129" customWidth="1"/>
    <col min="3336" max="3336" width="2.875" style="129" customWidth="1"/>
    <col min="3337" max="3337" width="2.75" style="129" customWidth="1"/>
    <col min="3338" max="3338" width="2.875" style="129" customWidth="1"/>
    <col min="3339" max="3342" width="2.75" style="129" customWidth="1"/>
    <col min="3343" max="3346" width="2.875" style="129" customWidth="1"/>
    <col min="3347" max="3347" width="3" style="129" customWidth="1"/>
    <col min="3348" max="3403" width="2.875" style="129" customWidth="1"/>
    <col min="3404" max="3584" width="9" style="129"/>
    <col min="3585" max="3586" width="1.875" style="129" customWidth="1"/>
    <col min="3587" max="3591" width="2.75" style="129" customWidth="1"/>
    <col min="3592" max="3592" width="2.875" style="129" customWidth="1"/>
    <col min="3593" max="3593" width="2.75" style="129" customWidth="1"/>
    <col min="3594" max="3594" width="2.875" style="129" customWidth="1"/>
    <col min="3595" max="3598" width="2.75" style="129" customWidth="1"/>
    <col min="3599" max="3602" width="2.875" style="129" customWidth="1"/>
    <col min="3603" max="3603" width="3" style="129" customWidth="1"/>
    <col min="3604" max="3659" width="2.875" style="129" customWidth="1"/>
    <col min="3660" max="3840" width="9" style="129"/>
    <col min="3841" max="3842" width="1.875" style="129" customWidth="1"/>
    <col min="3843" max="3847" width="2.75" style="129" customWidth="1"/>
    <col min="3848" max="3848" width="2.875" style="129" customWidth="1"/>
    <col min="3849" max="3849" width="2.75" style="129" customWidth="1"/>
    <col min="3850" max="3850" width="2.875" style="129" customWidth="1"/>
    <col min="3851" max="3854" width="2.75" style="129" customWidth="1"/>
    <col min="3855" max="3858" width="2.875" style="129" customWidth="1"/>
    <col min="3859" max="3859" width="3" style="129" customWidth="1"/>
    <col min="3860" max="3915" width="2.875" style="129" customWidth="1"/>
    <col min="3916" max="4096" width="9" style="129"/>
    <col min="4097" max="4098" width="1.875" style="129" customWidth="1"/>
    <col min="4099" max="4103" width="2.75" style="129" customWidth="1"/>
    <col min="4104" max="4104" width="2.875" style="129" customWidth="1"/>
    <col min="4105" max="4105" width="2.75" style="129" customWidth="1"/>
    <col min="4106" max="4106" width="2.875" style="129" customWidth="1"/>
    <col min="4107" max="4110" width="2.75" style="129" customWidth="1"/>
    <col min="4111" max="4114" width="2.875" style="129" customWidth="1"/>
    <col min="4115" max="4115" width="3" style="129" customWidth="1"/>
    <col min="4116" max="4171" width="2.875" style="129" customWidth="1"/>
    <col min="4172" max="4352" width="9" style="129"/>
    <col min="4353" max="4354" width="1.875" style="129" customWidth="1"/>
    <col min="4355" max="4359" width="2.75" style="129" customWidth="1"/>
    <col min="4360" max="4360" width="2.875" style="129" customWidth="1"/>
    <col min="4361" max="4361" width="2.75" style="129" customWidth="1"/>
    <col min="4362" max="4362" width="2.875" style="129" customWidth="1"/>
    <col min="4363" max="4366" width="2.75" style="129" customWidth="1"/>
    <col min="4367" max="4370" width="2.875" style="129" customWidth="1"/>
    <col min="4371" max="4371" width="3" style="129" customWidth="1"/>
    <col min="4372" max="4427" width="2.875" style="129" customWidth="1"/>
    <col min="4428" max="4608" width="9" style="129"/>
    <col min="4609" max="4610" width="1.875" style="129" customWidth="1"/>
    <col min="4611" max="4615" width="2.75" style="129" customWidth="1"/>
    <col min="4616" max="4616" width="2.875" style="129" customWidth="1"/>
    <col min="4617" max="4617" width="2.75" style="129" customWidth="1"/>
    <col min="4618" max="4618" width="2.875" style="129" customWidth="1"/>
    <col min="4619" max="4622" width="2.75" style="129" customWidth="1"/>
    <col min="4623" max="4626" width="2.875" style="129" customWidth="1"/>
    <col min="4627" max="4627" width="3" style="129" customWidth="1"/>
    <col min="4628" max="4683" width="2.875" style="129" customWidth="1"/>
    <col min="4684" max="4864" width="9" style="129"/>
    <col min="4865" max="4866" width="1.875" style="129" customWidth="1"/>
    <col min="4867" max="4871" width="2.75" style="129" customWidth="1"/>
    <col min="4872" max="4872" width="2.875" style="129" customWidth="1"/>
    <col min="4873" max="4873" width="2.75" style="129" customWidth="1"/>
    <col min="4874" max="4874" width="2.875" style="129" customWidth="1"/>
    <col min="4875" max="4878" width="2.75" style="129" customWidth="1"/>
    <col min="4879" max="4882" width="2.875" style="129" customWidth="1"/>
    <col min="4883" max="4883" width="3" style="129" customWidth="1"/>
    <col min="4884" max="4939" width="2.875" style="129" customWidth="1"/>
    <col min="4940" max="5120" width="9" style="129"/>
    <col min="5121" max="5122" width="1.875" style="129" customWidth="1"/>
    <col min="5123" max="5127" width="2.75" style="129" customWidth="1"/>
    <col min="5128" max="5128" width="2.875" style="129" customWidth="1"/>
    <col min="5129" max="5129" width="2.75" style="129" customWidth="1"/>
    <col min="5130" max="5130" width="2.875" style="129" customWidth="1"/>
    <col min="5131" max="5134" width="2.75" style="129" customWidth="1"/>
    <col min="5135" max="5138" width="2.875" style="129" customWidth="1"/>
    <col min="5139" max="5139" width="3" style="129" customWidth="1"/>
    <col min="5140" max="5195" width="2.875" style="129" customWidth="1"/>
    <col min="5196" max="5376" width="9" style="129"/>
    <col min="5377" max="5378" width="1.875" style="129" customWidth="1"/>
    <col min="5379" max="5383" width="2.75" style="129" customWidth="1"/>
    <col min="5384" max="5384" width="2.875" style="129" customWidth="1"/>
    <col min="5385" max="5385" width="2.75" style="129" customWidth="1"/>
    <col min="5386" max="5386" width="2.875" style="129" customWidth="1"/>
    <col min="5387" max="5390" width="2.75" style="129" customWidth="1"/>
    <col min="5391" max="5394" width="2.875" style="129" customWidth="1"/>
    <col min="5395" max="5395" width="3" style="129" customWidth="1"/>
    <col min="5396" max="5451" width="2.875" style="129" customWidth="1"/>
    <col min="5452" max="5632" width="9" style="129"/>
    <col min="5633" max="5634" width="1.875" style="129" customWidth="1"/>
    <col min="5635" max="5639" width="2.75" style="129" customWidth="1"/>
    <col min="5640" max="5640" width="2.875" style="129" customWidth="1"/>
    <col min="5641" max="5641" width="2.75" style="129" customWidth="1"/>
    <col min="5642" max="5642" width="2.875" style="129" customWidth="1"/>
    <col min="5643" max="5646" width="2.75" style="129" customWidth="1"/>
    <col min="5647" max="5650" width="2.875" style="129" customWidth="1"/>
    <col min="5651" max="5651" width="3" style="129" customWidth="1"/>
    <col min="5652" max="5707" width="2.875" style="129" customWidth="1"/>
    <col min="5708" max="5888" width="9" style="129"/>
    <col min="5889" max="5890" width="1.875" style="129" customWidth="1"/>
    <col min="5891" max="5895" width="2.75" style="129" customWidth="1"/>
    <col min="5896" max="5896" width="2.875" style="129" customWidth="1"/>
    <col min="5897" max="5897" width="2.75" style="129" customWidth="1"/>
    <col min="5898" max="5898" width="2.875" style="129" customWidth="1"/>
    <col min="5899" max="5902" width="2.75" style="129" customWidth="1"/>
    <col min="5903" max="5906" width="2.875" style="129" customWidth="1"/>
    <col min="5907" max="5907" width="3" style="129" customWidth="1"/>
    <col min="5908" max="5963" width="2.875" style="129" customWidth="1"/>
    <col min="5964" max="6144" width="9" style="129"/>
    <col min="6145" max="6146" width="1.875" style="129" customWidth="1"/>
    <col min="6147" max="6151" width="2.75" style="129" customWidth="1"/>
    <col min="6152" max="6152" width="2.875" style="129" customWidth="1"/>
    <col min="6153" max="6153" width="2.75" style="129" customWidth="1"/>
    <col min="6154" max="6154" width="2.875" style="129" customWidth="1"/>
    <col min="6155" max="6158" width="2.75" style="129" customWidth="1"/>
    <col min="6159" max="6162" width="2.875" style="129" customWidth="1"/>
    <col min="6163" max="6163" width="3" style="129" customWidth="1"/>
    <col min="6164" max="6219" width="2.875" style="129" customWidth="1"/>
    <col min="6220" max="6400" width="9" style="129"/>
    <col min="6401" max="6402" width="1.875" style="129" customWidth="1"/>
    <col min="6403" max="6407" width="2.75" style="129" customWidth="1"/>
    <col min="6408" max="6408" width="2.875" style="129" customWidth="1"/>
    <col min="6409" max="6409" width="2.75" style="129" customWidth="1"/>
    <col min="6410" max="6410" width="2.875" style="129" customWidth="1"/>
    <col min="6411" max="6414" width="2.75" style="129" customWidth="1"/>
    <col min="6415" max="6418" width="2.875" style="129" customWidth="1"/>
    <col min="6419" max="6419" width="3" style="129" customWidth="1"/>
    <col min="6420" max="6475" width="2.875" style="129" customWidth="1"/>
    <col min="6476" max="6656" width="9" style="129"/>
    <col min="6657" max="6658" width="1.875" style="129" customWidth="1"/>
    <col min="6659" max="6663" width="2.75" style="129" customWidth="1"/>
    <col min="6664" max="6664" width="2.875" style="129" customWidth="1"/>
    <col min="6665" max="6665" width="2.75" style="129" customWidth="1"/>
    <col min="6666" max="6666" width="2.875" style="129" customWidth="1"/>
    <col min="6667" max="6670" width="2.75" style="129" customWidth="1"/>
    <col min="6671" max="6674" width="2.875" style="129" customWidth="1"/>
    <col min="6675" max="6675" width="3" style="129" customWidth="1"/>
    <col min="6676" max="6731" width="2.875" style="129" customWidth="1"/>
    <col min="6732" max="6912" width="9" style="129"/>
    <col min="6913" max="6914" width="1.875" style="129" customWidth="1"/>
    <col min="6915" max="6919" width="2.75" style="129" customWidth="1"/>
    <col min="6920" max="6920" width="2.875" style="129" customWidth="1"/>
    <col min="6921" max="6921" width="2.75" style="129" customWidth="1"/>
    <col min="6922" max="6922" width="2.875" style="129" customWidth="1"/>
    <col min="6923" max="6926" width="2.75" style="129" customWidth="1"/>
    <col min="6927" max="6930" width="2.875" style="129" customWidth="1"/>
    <col min="6931" max="6931" width="3" style="129" customWidth="1"/>
    <col min="6932" max="6987" width="2.875" style="129" customWidth="1"/>
    <col min="6988" max="7168" width="9" style="129"/>
    <col min="7169" max="7170" width="1.875" style="129" customWidth="1"/>
    <col min="7171" max="7175" width="2.75" style="129" customWidth="1"/>
    <col min="7176" max="7176" width="2.875" style="129" customWidth="1"/>
    <col min="7177" max="7177" width="2.75" style="129" customWidth="1"/>
    <col min="7178" max="7178" width="2.875" style="129" customWidth="1"/>
    <col min="7179" max="7182" width="2.75" style="129" customWidth="1"/>
    <col min="7183" max="7186" width="2.875" style="129" customWidth="1"/>
    <col min="7187" max="7187" width="3" style="129" customWidth="1"/>
    <col min="7188" max="7243" width="2.875" style="129" customWidth="1"/>
    <col min="7244" max="7424" width="9" style="129"/>
    <col min="7425" max="7426" width="1.875" style="129" customWidth="1"/>
    <col min="7427" max="7431" width="2.75" style="129" customWidth="1"/>
    <col min="7432" max="7432" width="2.875" style="129" customWidth="1"/>
    <col min="7433" max="7433" width="2.75" style="129" customWidth="1"/>
    <col min="7434" max="7434" width="2.875" style="129" customWidth="1"/>
    <col min="7435" max="7438" width="2.75" style="129" customWidth="1"/>
    <col min="7439" max="7442" width="2.875" style="129" customWidth="1"/>
    <col min="7443" max="7443" width="3" style="129" customWidth="1"/>
    <col min="7444" max="7499" width="2.875" style="129" customWidth="1"/>
    <col min="7500" max="7680" width="9" style="129"/>
    <col min="7681" max="7682" width="1.875" style="129" customWidth="1"/>
    <col min="7683" max="7687" width="2.75" style="129" customWidth="1"/>
    <col min="7688" max="7688" width="2.875" style="129" customWidth="1"/>
    <col min="7689" max="7689" width="2.75" style="129" customWidth="1"/>
    <col min="7690" max="7690" width="2.875" style="129" customWidth="1"/>
    <col min="7691" max="7694" width="2.75" style="129" customWidth="1"/>
    <col min="7695" max="7698" width="2.875" style="129" customWidth="1"/>
    <col min="7699" max="7699" width="3" style="129" customWidth="1"/>
    <col min="7700" max="7755" width="2.875" style="129" customWidth="1"/>
    <col min="7756" max="7936" width="9" style="129"/>
    <col min="7937" max="7938" width="1.875" style="129" customWidth="1"/>
    <col min="7939" max="7943" width="2.75" style="129" customWidth="1"/>
    <col min="7944" max="7944" width="2.875" style="129" customWidth="1"/>
    <col min="7945" max="7945" width="2.75" style="129" customWidth="1"/>
    <col min="7946" max="7946" width="2.875" style="129" customWidth="1"/>
    <col min="7947" max="7950" width="2.75" style="129" customWidth="1"/>
    <col min="7951" max="7954" width="2.875" style="129" customWidth="1"/>
    <col min="7955" max="7955" width="3" style="129" customWidth="1"/>
    <col min="7956" max="8011" width="2.875" style="129" customWidth="1"/>
    <col min="8012" max="8192" width="9" style="129"/>
    <col min="8193" max="8194" width="1.875" style="129" customWidth="1"/>
    <col min="8195" max="8199" width="2.75" style="129" customWidth="1"/>
    <col min="8200" max="8200" width="2.875" style="129" customWidth="1"/>
    <col min="8201" max="8201" width="2.75" style="129" customWidth="1"/>
    <col min="8202" max="8202" width="2.875" style="129" customWidth="1"/>
    <col min="8203" max="8206" width="2.75" style="129" customWidth="1"/>
    <col min="8207" max="8210" width="2.875" style="129" customWidth="1"/>
    <col min="8211" max="8211" width="3" style="129" customWidth="1"/>
    <col min="8212" max="8267" width="2.875" style="129" customWidth="1"/>
    <col min="8268" max="8448" width="9" style="129"/>
    <col min="8449" max="8450" width="1.875" style="129" customWidth="1"/>
    <col min="8451" max="8455" width="2.75" style="129" customWidth="1"/>
    <col min="8456" max="8456" width="2.875" style="129" customWidth="1"/>
    <col min="8457" max="8457" width="2.75" style="129" customWidth="1"/>
    <col min="8458" max="8458" width="2.875" style="129" customWidth="1"/>
    <col min="8459" max="8462" width="2.75" style="129" customWidth="1"/>
    <col min="8463" max="8466" width="2.875" style="129" customWidth="1"/>
    <col min="8467" max="8467" width="3" style="129" customWidth="1"/>
    <col min="8468" max="8523" width="2.875" style="129" customWidth="1"/>
    <col min="8524" max="8704" width="9" style="129"/>
    <col min="8705" max="8706" width="1.875" style="129" customWidth="1"/>
    <col min="8707" max="8711" width="2.75" style="129" customWidth="1"/>
    <col min="8712" max="8712" width="2.875" style="129" customWidth="1"/>
    <col min="8713" max="8713" width="2.75" style="129" customWidth="1"/>
    <col min="8714" max="8714" width="2.875" style="129" customWidth="1"/>
    <col min="8715" max="8718" width="2.75" style="129" customWidth="1"/>
    <col min="8719" max="8722" width="2.875" style="129" customWidth="1"/>
    <col min="8723" max="8723" width="3" style="129" customWidth="1"/>
    <col min="8724" max="8779" width="2.875" style="129" customWidth="1"/>
    <col min="8780" max="8960" width="9" style="129"/>
    <col min="8961" max="8962" width="1.875" style="129" customWidth="1"/>
    <col min="8963" max="8967" width="2.75" style="129" customWidth="1"/>
    <col min="8968" max="8968" width="2.875" style="129" customWidth="1"/>
    <col min="8969" max="8969" width="2.75" style="129" customWidth="1"/>
    <col min="8970" max="8970" width="2.875" style="129" customWidth="1"/>
    <col min="8971" max="8974" width="2.75" style="129" customWidth="1"/>
    <col min="8975" max="8978" width="2.875" style="129" customWidth="1"/>
    <col min="8979" max="8979" width="3" style="129" customWidth="1"/>
    <col min="8980" max="9035" width="2.875" style="129" customWidth="1"/>
    <col min="9036" max="9216" width="9" style="129"/>
    <col min="9217" max="9218" width="1.875" style="129" customWidth="1"/>
    <col min="9219" max="9223" width="2.75" style="129" customWidth="1"/>
    <col min="9224" max="9224" width="2.875" style="129" customWidth="1"/>
    <col min="9225" max="9225" width="2.75" style="129" customWidth="1"/>
    <col min="9226" max="9226" width="2.875" style="129" customWidth="1"/>
    <col min="9227" max="9230" width="2.75" style="129" customWidth="1"/>
    <col min="9231" max="9234" width="2.875" style="129" customWidth="1"/>
    <col min="9235" max="9235" width="3" style="129" customWidth="1"/>
    <col min="9236" max="9291" width="2.875" style="129" customWidth="1"/>
    <col min="9292" max="9472" width="9" style="129"/>
    <col min="9473" max="9474" width="1.875" style="129" customWidth="1"/>
    <col min="9475" max="9479" width="2.75" style="129" customWidth="1"/>
    <col min="9480" max="9480" width="2.875" style="129" customWidth="1"/>
    <col min="9481" max="9481" width="2.75" style="129" customWidth="1"/>
    <col min="9482" max="9482" width="2.875" style="129" customWidth="1"/>
    <col min="9483" max="9486" width="2.75" style="129" customWidth="1"/>
    <col min="9487" max="9490" width="2.875" style="129" customWidth="1"/>
    <col min="9491" max="9491" width="3" style="129" customWidth="1"/>
    <col min="9492" max="9547" width="2.875" style="129" customWidth="1"/>
    <col min="9548" max="9728" width="9" style="129"/>
    <col min="9729" max="9730" width="1.875" style="129" customWidth="1"/>
    <col min="9731" max="9735" width="2.75" style="129" customWidth="1"/>
    <col min="9736" max="9736" width="2.875" style="129" customWidth="1"/>
    <col min="9737" max="9737" width="2.75" style="129" customWidth="1"/>
    <col min="9738" max="9738" width="2.875" style="129" customWidth="1"/>
    <col min="9739" max="9742" width="2.75" style="129" customWidth="1"/>
    <col min="9743" max="9746" width="2.875" style="129" customWidth="1"/>
    <col min="9747" max="9747" width="3" style="129" customWidth="1"/>
    <col min="9748" max="9803" width="2.875" style="129" customWidth="1"/>
    <col min="9804" max="9984" width="9" style="129"/>
    <col min="9985" max="9986" width="1.875" style="129" customWidth="1"/>
    <col min="9987" max="9991" width="2.75" style="129" customWidth="1"/>
    <col min="9992" max="9992" width="2.875" style="129" customWidth="1"/>
    <col min="9993" max="9993" width="2.75" style="129" customWidth="1"/>
    <col min="9994" max="9994" width="2.875" style="129" customWidth="1"/>
    <col min="9995" max="9998" width="2.75" style="129" customWidth="1"/>
    <col min="9999" max="10002" width="2.875" style="129" customWidth="1"/>
    <col min="10003" max="10003" width="3" style="129" customWidth="1"/>
    <col min="10004" max="10059" width="2.875" style="129" customWidth="1"/>
    <col min="10060" max="10240" width="9" style="129"/>
    <col min="10241" max="10242" width="1.875" style="129" customWidth="1"/>
    <col min="10243" max="10247" width="2.75" style="129" customWidth="1"/>
    <col min="10248" max="10248" width="2.875" style="129" customWidth="1"/>
    <col min="10249" max="10249" width="2.75" style="129" customWidth="1"/>
    <col min="10250" max="10250" width="2.875" style="129" customWidth="1"/>
    <col min="10251" max="10254" width="2.75" style="129" customWidth="1"/>
    <col min="10255" max="10258" width="2.875" style="129" customWidth="1"/>
    <col min="10259" max="10259" width="3" style="129" customWidth="1"/>
    <col min="10260" max="10315" width="2.875" style="129" customWidth="1"/>
    <col min="10316" max="10496" width="9" style="129"/>
    <col min="10497" max="10498" width="1.875" style="129" customWidth="1"/>
    <col min="10499" max="10503" width="2.75" style="129" customWidth="1"/>
    <col min="10504" max="10504" width="2.875" style="129" customWidth="1"/>
    <col min="10505" max="10505" width="2.75" style="129" customWidth="1"/>
    <col min="10506" max="10506" width="2.875" style="129" customWidth="1"/>
    <col min="10507" max="10510" width="2.75" style="129" customWidth="1"/>
    <col min="10511" max="10514" width="2.875" style="129" customWidth="1"/>
    <col min="10515" max="10515" width="3" style="129" customWidth="1"/>
    <col min="10516" max="10571" width="2.875" style="129" customWidth="1"/>
    <col min="10572" max="10752" width="9" style="129"/>
    <col min="10753" max="10754" width="1.875" style="129" customWidth="1"/>
    <col min="10755" max="10759" width="2.75" style="129" customWidth="1"/>
    <col min="10760" max="10760" width="2.875" style="129" customWidth="1"/>
    <col min="10761" max="10761" width="2.75" style="129" customWidth="1"/>
    <col min="10762" max="10762" width="2.875" style="129" customWidth="1"/>
    <col min="10763" max="10766" width="2.75" style="129" customWidth="1"/>
    <col min="10767" max="10770" width="2.875" style="129" customWidth="1"/>
    <col min="10771" max="10771" width="3" style="129" customWidth="1"/>
    <col min="10772" max="10827" width="2.875" style="129" customWidth="1"/>
    <col min="10828" max="11008" width="9" style="129"/>
    <col min="11009" max="11010" width="1.875" style="129" customWidth="1"/>
    <col min="11011" max="11015" width="2.75" style="129" customWidth="1"/>
    <col min="11016" max="11016" width="2.875" style="129" customWidth="1"/>
    <col min="11017" max="11017" width="2.75" style="129" customWidth="1"/>
    <col min="11018" max="11018" width="2.875" style="129" customWidth="1"/>
    <col min="11019" max="11022" width="2.75" style="129" customWidth="1"/>
    <col min="11023" max="11026" width="2.875" style="129" customWidth="1"/>
    <col min="11027" max="11027" width="3" style="129" customWidth="1"/>
    <col min="11028" max="11083" width="2.875" style="129" customWidth="1"/>
    <col min="11084" max="11264" width="9" style="129"/>
    <col min="11265" max="11266" width="1.875" style="129" customWidth="1"/>
    <col min="11267" max="11271" width="2.75" style="129" customWidth="1"/>
    <col min="11272" max="11272" width="2.875" style="129" customWidth="1"/>
    <col min="11273" max="11273" width="2.75" style="129" customWidth="1"/>
    <col min="11274" max="11274" width="2.875" style="129" customWidth="1"/>
    <col min="11275" max="11278" width="2.75" style="129" customWidth="1"/>
    <col min="11279" max="11282" width="2.875" style="129" customWidth="1"/>
    <col min="11283" max="11283" width="3" style="129" customWidth="1"/>
    <col min="11284" max="11339" width="2.875" style="129" customWidth="1"/>
    <col min="11340" max="11520" width="9" style="129"/>
    <col min="11521" max="11522" width="1.875" style="129" customWidth="1"/>
    <col min="11523" max="11527" width="2.75" style="129" customWidth="1"/>
    <col min="11528" max="11528" width="2.875" style="129" customWidth="1"/>
    <col min="11529" max="11529" width="2.75" style="129" customWidth="1"/>
    <col min="11530" max="11530" width="2.875" style="129" customWidth="1"/>
    <col min="11531" max="11534" width="2.75" style="129" customWidth="1"/>
    <col min="11535" max="11538" width="2.875" style="129" customWidth="1"/>
    <col min="11539" max="11539" width="3" style="129" customWidth="1"/>
    <col min="11540" max="11595" width="2.875" style="129" customWidth="1"/>
    <col min="11596" max="11776" width="9" style="129"/>
    <col min="11777" max="11778" width="1.875" style="129" customWidth="1"/>
    <col min="11779" max="11783" width="2.75" style="129" customWidth="1"/>
    <col min="11784" max="11784" width="2.875" style="129" customWidth="1"/>
    <col min="11785" max="11785" width="2.75" style="129" customWidth="1"/>
    <col min="11786" max="11786" width="2.875" style="129" customWidth="1"/>
    <col min="11787" max="11790" width="2.75" style="129" customWidth="1"/>
    <col min="11791" max="11794" width="2.875" style="129" customWidth="1"/>
    <col min="11795" max="11795" width="3" style="129" customWidth="1"/>
    <col min="11796" max="11851" width="2.875" style="129" customWidth="1"/>
    <col min="11852" max="12032" width="9" style="129"/>
    <col min="12033" max="12034" width="1.875" style="129" customWidth="1"/>
    <col min="12035" max="12039" width="2.75" style="129" customWidth="1"/>
    <col min="12040" max="12040" width="2.875" style="129" customWidth="1"/>
    <col min="12041" max="12041" width="2.75" style="129" customWidth="1"/>
    <col min="12042" max="12042" width="2.875" style="129" customWidth="1"/>
    <col min="12043" max="12046" width="2.75" style="129" customWidth="1"/>
    <col min="12047" max="12050" width="2.875" style="129" customWidth="1"/>
    <col min="12051" max="12051" width="3" style="129" customWidth="1"/>
    <col min="12052" max="12107" width="2.875" style="129" customWidth="1"/>
    <col min="12108" max="12288" width="9" style="129"/>
    <col min="12289" max="12290" width="1.875" style="129" customWidth="1"/>
    <col min="12291" max="12295" width="2.75" style="129" customWidth="1"/>
    <col min="12296" max="12296" width="2.875" style="129" customWidth="1"/>
    <col min="12297" max="12297" width="2.75" style="129" customWidth="1"/>
    <col min="12298" max="12298" width="2.875" style="129" customWidth="1"/>
    <col min="12299" max="12302" width="2.75" style="129" customWidth="1"/>
    <col min="12303" max="12306" width="2.875" style="129" customWidth="1"/>
    <col min="12307" max="12307" width="3" style="129" customWidth="1"/>
    <col min="12308" max="12363" width="2.875" style="129" customWidth="1"/>
    <col min="12364" max="12544" width="9" style="129"/>
    <col min="12545" max="12546" width="1.875" style="129" customWidth="1"/>
    <col min="12547" max="12551" width="2.75" style="129" customWidth="1"/>
    <col min="12552" max="12552" width="2.875" style="129" customWidth="1"/>
    <col min="12553" max="12553" width="2.75" style="129" customWidth="1"/>
    <col min="12554" max="12554" width="2.875" style="129" customWidth="1"/>
    <col min="12555" max="12558" width="2.75" style="129" customWidth="1"/>
    <col min="12559" max="12562" width="2.875" style="129" customWidth="1"/>
    <col min="12563" max="12563" width="3" style="129" customWidth="1"/>
    <col min="12564" max="12619" width="2.875" style="129" customWidth="1"/>
    <col min="12620" max="12800" width="9" style="129"/>
    <col min="12801" max="12802" width="1.875" style="129" customWidth="1"/>
    <col min="12803" max="12807" width="2.75" style="129" customWidth="1"/>
    <col min="12808" max="12808" width="2.875" style="129" customWidth="1"/>
    <col min="12809" max="12809" width="2.75" style="129" customWidth="1"/>
    <col min="12810" max="12810" width="2.875" style="129" customWidth="1"/>
    <col min="12811" max="12814" width="2.75" style="129" customWidth="1"/>
    <col min="12815" max="12818" width="2.875" style="129" customWidth="1"/>
    <col min="12819" max="12819" width="3" style="129" customWidth="1"/>
    <col min="12820" max="12875" width="2.875" style="129" customWidth="1"/>
    <col min="12876" max="13056" width="9" style="129"/>
    <col min="13057" max="13058" width="1.875" style="129" customWidth="1"/>
    <col min="13059" max="13063" width="2.75" style="129" customWidth="1"/>
    <col min="13064" max="13064" width="2.875" style="129" customWidth="1"/>
    <col min="13065" max="13065" width="2.75" style="129" customWidth="1"/>
    <col min="13066" max="13066" width="2.875" style="129" customWidth="1"/>
    <col min="13067" max="13070" width="2.75" style="129" customWidth="1"/>
    <col min="13071" max="13074" width="2.875" style="129" customWidth="1"/>
    <col min="13075" max="13075" width="3" style="129" customWidth="1"/>
    <col min="13076" max="13131" width="2.875" style="129" customWidth="1"/>
    <col min="13132" max="13312" width="9" style="129"/>
    <col min="13313" max="13314" width="1.875" style="129" customWidth="1"/>
    <col min="13315" max="13319" width="2.75" style="129" customWidth="1"/>
    <col min="13320" max="13320" width="2.875" style="129" customWidth="1"/>
    <col min="13321" max="13321" width="2.75" style="129" customWidth="1"/>
    <col min="13322" max="13322" width="2.875" style="129" customWidth="1"/>
    <col min="13323" max="13326" width="2.75" style="129" customWidth="1"/>
    <col min="13327" max="13330" width="2.875" style="129" customWidth="1"/>
    <col min="13331" max="13331" width="3" style="129" customWidth="1"/>
    <col min="13332" max="13387" width="2.875" style="129" customWidth="1"/>
    <col min="13388" max="13568" width="9" style="129"/>
    <col min="13569" max="13570" width="1.875" style="129" customWidth="1"/>
    <col min="13571" max="13575" width="2.75" style="129" customWidth="1"/>
    <col min="13576" max="13576" width="2.875" style="129" customWidth="1"/>
    <col min="13577" max="13577" width="2.75" style="129" customWidth="1"/>
    <col min="13578" max="13578" width="2.875" style="129" customWidth="1"/>
    <col min="13579" max="13582" width="2.75" style="129" customWidth="1"/>
    <col min="13583" max="13586" width="2.875" style="129" customWidth="1"/>
    <col min="13587" max="13587" width="3" style="129" customWidth="1"/>
    <col min="13588" max="13643" width="2.875" style="129" customWidth="1"/>
    <col min="13644" max="13824" width="9" style="129"/>
    <col min="13825" max="13826" width="1.875" style="129" customWidth="1"/>
    <col min="13827" max="13831" width="2.75" style="129" customWidth="1"/>
    <col min="13832" max="13832" width="2.875" style="129" customWidth="1"/>
    <col min="13833" max="13833" width="2.75" style="129" customWidth="1"/>
    <col min="13834" max="13834" width="2.875" style="129" customWidth="1"/>
    <col min="13835" max="13838" width="2.75" style="129" customWidth="1"/>
    <col min="13839" max="13842" width="2.875" style="129" customWidth="1"/>
    <col min="13843" max="13843" width="3" style="129" customWidth="1"/>
    <col min="13844" max="13899" width="2.875" style="129" customWidth="1"/>
    <col min="13900" max="14080" width="9" style="129"/>
    <col min="14081" max="14082" width="1.875" style="129" customWidth="1"/>
    <col min="14083" max="14087" width="2.75" style="129" customWidth="1"/>
    <col min="14088" max="14088" width="2.875" style="129" customWidth="1"/>
    <col min="14089" max="14089" width="2.75" style="129" customWidth="1"/>
    <col min="14090" max="14090" width="2.875" style="129" customWidth="1"/>
    <col min="14091" max="14094" width="2.75" style="129" customWidth="1"/>
    <col min="14095" max="14098" width="2.875" style="129" customWidth="1"/>
    <col min="14099" max="14099" width="3" style="129" customWidth="1"/>
    <col min="14100" max="14155" width="2.875" style="129" customWidth="1"/>
    <col min="14156" max="14336" width="9" style="129"/>
    <col min="14337" max="14338" width="1.875" style="129" customWidth="1"/>
    <col min="14339" max="14343" width="2.75" style="129" customWidth="1"/>
    <col min="14344" max="14344" width="2.875" style="129" customWidth="1"/>
    <col min="14345" max="14345" width="2.75" style="129" customWidth="1"/>
    <col min="14346" max="14346" width="2.875" style="129" customWidth="1"/>
    <col min="14347" max="14350" width="2.75" style="129" customWidth="1"/>
    <col min="14351" max="14354" width="2.875" style="129" customWidth="1"/>
    <col min="14355" max="14355" width="3" style="129" customWidth="1"/>
    <col min="14356" max="14411" width="2.875" style="129" customWidth="1"/>
    <col min="14412" max="14592" width="9" style="129"/>
    <col min="14593" max="14594" width="1.875" style="129" customWidth="1"/>
    <col min="14595" max="14599" width="2.75" style="129" customWidth="1"/>
    <col min="14600" max="14600" width="2.875" style="129" customWidth="1"/>
    <col min="14601" max="14601" width="2.75" style="129" customWidth="1"/>
    <col min="14602" max="14602" width="2.875" style="129" customWidth="1"/>
    <col min="14603" max="14606" width="2.75" style="129" customWidth="1"/>
    <col min="14607" max="14610" width="2.875" style="129" customWidth="1"/>
    <col min="14611" max="14611" width="3" style="129" customWidth="1"/>
    <col min="14612" max="14667" width="2.875" style="129" customWidth="1"/>
    <col min="14668" max="14848" width="9" style="129"/>
    <col min="14849" max="14850" width="1.875" style="129" customWidth="1"/>
    <col min="14851" max="14855" width="2.75" style="129" customWidth="1"/>
    <col min="14856" max="14856" width="2.875" style="129" customWidth="1"/>
    <col min="14857" max="14857" width="2.75" style="129" customWidth="1"/>
    <col min="14858" max="14858" width="2.875" style="129" customWidth="1"/>
    <col min="14859" max="14862" width="2.75" style="129" customWidth="1"/>
    <col min="14863" max="14866" width="2.875" style="129" customWidth="1"/>
    <col min="14867" max="14867" width="3" style="129" customWidth="1"/>
    <col min="14868" max="14923" width="2.875" style="129" customWidth="1"/>
    <col min="14924" max="15104" width="9" style="129"/>
    <col min="15105" max="15106" width="1.875" style="129" customWidth="1"/>
    <col min="15107" max="15111" width="2.75" style="129" customWidth="1"/>
    <col min="15112" max="15112" width="2.875" style="129" customWidth="1"/>
    <col min="15113" max="15113" width="2.75" style="129" customWidth="1"/>
    <col min="15114" max="15114" width="2.875" style="129" customWidth="1"/>
    <col min="15115" max="15118" width="2.75" style="129" customWidth="1"/>
    <col min="15119" max="15122" width="2.875" style="129" customWidth="1"/>
    <col min="15123" max="15123" width="3" style="129" customWidth="1"/>
    <col min="15124" max="15179" width="2.875" style="129" customWidth="1"/>
    <col min="15180" max="15360" width="9" style="129"/>
    <col min="15361" max="15362" width="1.875" style="129" customWidth="1"/>
    <col min="15363" max="15367" width="2.75" style="129" customWidth="1"/>
    <col min="15368" max="15368" width="2.875" style="129" customWidth="1"/>
    <col min="15369" max="15369" width="2.75" style="129" customWidth="1"/>
    <col min="15370" max="15370" width="2.875" style="129" customWidth="1"/>
    <col min="15371" max="15374" width="2.75" style="129" customWidth="1"/>
    <col min="15375" max="15378" width="2.875" style="129" customWidth="1"/>
    <col min="15379" max="15379" width="3" style="129" customWidth="1"/>
    <col min="15380" max="15435" width="2.875" style="129" customWidth="1"/>
    <col min="15436" max="15616" width="9" style="129"/>
    <col min="15617" max="15618" width="1.875" style="129" customWidth="1"/>
    <col min="15619" max="15623" width="2.75" style="129" customWidth="1"/>
    <col min="15624" max="15624" width="2.875" style="129" customWidth="1"/>
    <col min="15625" max="15625" width="2.75" style="129" customWidth="1"/>
    <col min="15626" max="15626" width="2.875" style="129" customWidth="1"/>
    <col min="15627" max="15630" width="2.75" style="129" customWidth="1"/>
    <col min="15631" max="15634" width="2.875" style="129" customWidth="1"/>
    <col min="15635" max="15635" width="3" style="129" customWidth="1"/>
    <col min="15636" max="15691" width="2.875" style="129" customWidth="1"/>
    <col min="15692" max="15872" width="9" style="129"/>
    <col min="15873" max="15874" width="1.875" style="129" customWidth="1"/>
    <col min="15875" max="15879" width="2.75" style="129" customWidth="1"/>
    <col min="15880" max="15880" width="2.875" style="129" customWidth="1"/>
    <col min="15881" max="15881" width="2.75" style="129" customWidth="1"/>
    <col min="15882" max="15882" width="2.875" style="129" customWidth="1"/>
    <col min="15883" max="15886" width="2.75" style="129" customWidth="1"/>
    <col min="15887" max="15890" width="2.875" style="129" customWidth="1"/>
    <col min="15891" max="15891" width="3" style="129" customWidth="1"/>
    <col min="15892" max="15947" width="2.875" style="129" customWidth="1"/>
    <col min="15948" max="16128" width="9" style="129"/>
    <col min="16129" max="16130" width="1.875" style="129" customWidth="1"/>
    <col min="16131" max="16135" width="2.75" style="129" customWidth="1"/>
    <col min="16136" max="16136" width="2.875" style="129" customWidth="1"/>
    <col min="16137" max="16137" width="2.75" style="129" customWidth="1"/>
    <col min="16138" max="16138" width="2.875" style="129" customWidth="1"/>
    <col min="16139" max="16142" width="2.75" style="129" customWidth="1"/>
    <col min="16143" max="16146" width="2.875" style="129" customWidth="1"/>
    <col min="16147" max="16147" width="3" style="129" customWidth="1"/>
    <col min="16148" max="16203" width="2.875" style="129" customWidth="1"/>
    <col min="16204" max="16384" width="9" style="129"/>
  </cols>
  <sheetData>
    <row r="1" spans="2:64" ht="20.25" customHeight="1">
      <c r="B1" s="185" t="s">
        <v>128</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row>
    <row r="2" spans="2:64" ht="16.5" customHeight="1">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row>
    <row r="3" spans="2:64" ht="8.25" customHeight="1"/>
    <row r="4" spans="2:64" ht="8.25" customHeight="1">
      <c r="AK4" s="186" t="s">
        <v>177</v>
      </c>
      <c r="AL4" s="187"/>
      <c r="AM4" s="187"/>
      <c r="AN4" s="187"/>
      <c r="AO4" s="187"/>
      <c r="AP4" s="187"/>
      <c r="AQ4" s="187"/>
      <c r="AR4" s="187"/>
      <c r="AS4" s="187"/>
      <c r="AT4" s="187"/>
      <c r="AU4" s="187"/>
      <c r="AV4" s="187"/>
      <c r="AW4" s="187"/>
      <c r="AX4" s="187"/>
      <c r="AY4" s="187"/>
      <c r="AZ4" s="187"/>
      <c r="BA4" s="187"/>
      <c r="BB4" s="187"/>
      <c r="BC4" s="187"/>
      <c r="BD4" s="187"/>
      <c r="BE4" s="187"/>
      <c r="BF4" s="187"/>
      <c r="BG4" s="187"/>
      <c r="BH4" s="187"/>
      <c r="BI4" s="187"/>
      <c r="BJ4" s="187"/>
    </row>
    <row r="5" spans="2:64" s="130" customFormat="1" ht="18" customHeight="1">
      <c r="B5" s="188" t="s">
        <v>129</v>
      </c>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row>
    <row r="6" spans="2:64" ht="3.75" customHeight="1">
      <c r="AK6" s="187"/>
      <c r="AL6" s="187"/>
      <c r="AM6" s="187"/>
      <c r="AN6" s="187"/>
      <c r="AO6" s="187"/>
      <c r="AP6" s="187"/>
      <c r="AQ6" s="187"/>
      <c r="AR6" s="187"/>
      <c r="AS6" s="187"/>
      <c r="AT6" s="187"/>
      <c r="AU6" s="187"/>
      <c r="AV6" s="187"/>
      <c r="AW6" s="187"/>
      <c r="AX6" s="187"/>
      <c r="AY6" s="187"/>
      <c r="AZ6" s="187"/>
      <c r="BA6" s="187"/>
      <c r="BB6" s="187"/>
      <c r="BC6" s="187"/>
      <c r="BD6" s="187"/>
      <c r="BE6" s="187"/>
      <c r="BF6" s="187"/>
      <c r="BG6" s="187"/>
      <c r="BH6" s="187"/>
      <c r="BI6" s="187"/>
      <c r="BJ6" s="187"/>
    </row>
    <row r="7" spans="2:64" ht="22.5" customHeight="1">
      <c r="D7" s="195" t="s">
        <v>319</v>
      </c>
      <c r="E7" s="196"/>
      <c r="F7" s="196"/>
      <c r="G7" s="196"/>
      <c r="H7" s="196"/>
      <c r="I7" s="197"/>
      <c r="J7" s="198" t="str">
        <f>IF(【はじめに入力してください】基本情報入力シート!B4="","",【はじめに入力してください】基本情報入力シート!B4)</f>
        <v>民間施設の敷地</v>
      </c>
      <c r="K7" s="199"/>
      <c r="L7" s="199"/>
      <c r="M7" s="199"/>
      <c r="N7" s="199"/>
      <c r="O7" s="199"/>
      <c r="P7" s="199"/>
      <c r="Q7" s="199"/>
      <c r="R7" s="199"/>
      <c r="S7" s="199"/>
      <c r="T7" s="199"/>
      <c r="U7" s="199"/>
      <c r="V7" s="199"/>
      <c r="W7" s="199"/>
      <c r="X7" s="199"/>
      <c r="Y7" s="199"/>
      <c r="Z7" s="199"/>
      <c r="AA7" s="199"/>
      <c r="AB7" s="199"/>
      <c r="AC7" s="199"/>
      <c r="AD7" s="199"/>
      <c r="AE7" s="199"/>
      <c r="AF7" s="199"/>
      <c r="AG7" s="200"/>
      <c r="AK7" s="187"/>
      <c r="AL7" s="187"/>
      <c r="AM7" s="187"/>
      <c r="AN7" s="187"/>
      <c r="AO7" s="187"/>
      <c r="AP7" s="187"/>
      <c r="AQ7" s="187"/>
      <c r="AR7" s="187"/>
      <c r="AS7" s="187"/>
      <c r="AT7" s="187"/>
      <c r="AU7" s="187"/>
      <c r="AV7" s="187"/>
      <c r="AW7" s="187"/>
      <c r="AX7" s="187"/>
      <c r="AY7" s="187"/>
      <c r="AZ7" s="187"/>
      <c r="BA7" s="187"/>
      <c r="BB7" s="187"/>
      <c r="BC7" s="187"/>
      <c r="BD7" s="187"/>
      <c r="BE7" s="187"/>
      <c r="BF7" s="187"/>
      <c r="BG7" s="187"/>
      <c r="BH7" s="187"/>
      <c r="BI7" s="187"/>
      <c r="BJ7" s="187"/>
      <c r="BL7" s="131" t="str">
        <f>IF(J7="民間施設の敷地","〇","×")</f>
        <v>〇</v>
      </c>
    </row>
    <row r="8" spans="2:64" ht="20.25" customHeight="1">
      <c r="D8" s="189" t="s">
        <v>130</v>
      </c>
      <c r="E8" s="190"/>
      <c r="F8" s="190"/>
      <c r="G8" s="190"/>
      <c r="H8" s="190"/>
      <c r="I8" s="191"/>
      <c r="J8" s="192" t="str">
        <f>IF(【はじめに入力してください】基本情報入力シート!B5="","",【はじめに入力してください】基本情報入力シート!B5)</f>
        <v/>
      </c>
      <c r="K8" s="193"/>
      <c r="L8" s="193"/>
      <c r="M8" s="193"/>
      <c r="N8" s="193"/>
      <c r="O8" s="193"/>
      <c r="P8" s="193"/>
      <c r="Q8" s="193"/>
      <c r="R8" s="193"/>
      <c r="S8" s="193"/>
      <c r="T8" s="193"/>
      <c r="U8" s="193"/>
      <c r="V8" s="193"/>
      <c r="W8" s="193"/>
      <c r="X8" s="193"/>
      <c r="Y8" s="193"/>
      <c r="Z8" s="193"/>
      <c r="AA8" s="193"/>
      <c r="AB8" s="193"/>
      <c r="AC8" s="193"/>
      <c r="AD8" s="193"/>
      <c r="AE8" s="193"/>
      <c r="AF8" s="193"/>
      <c r="AG8" s="194"/>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187"/>
    </row>
    <row r="9" spans="2:64" ht="20.25" customHeight="1">
      <c r="D9" s="189" t="s">
        <v>131</v>
      </c>
      <c r="E9" s="190"/>
      <c r="F9" s="190"/>
      <c r="G9" s="190"/>
      <c r="H9" s="190"/>
      <c r="I9" s="191"/>
      <c r="J9" s="193" t="str">
        <f>IF(【はじめに入力してください】基本情報入力シート!B6="","",【はじめに入力してください】基本情報入力シート!B6)</f>
        <v/>
      </c>
      <c r="K9" s="193"/>
      <c r="L9" s="193"/>
      <c r="M9" s="193"/>
      <c r="N9" s="193"/>
      <c r="O9" s="193"/>
      <c r="P9" s="193"/>
      <c r="Q9" s="193"/>
      <c r="R9" s="193"/>
      <c r="S9" s="193"/>
      <c r="T9" s="193"/>
      <c r="U9" s="193"/>
      <c r="V9" s="193"/>
      <c r="W9" s="193"/>
      <c r="X9" s="193"/>
      <c r="Y9" s="193"/>
      <c r="Z9" s="193"/>
      <c r="AA9" s="193"/>
      <c r="AB9" s="193"/>
      <c r="AC9" s="193"/>
      <c r="AD9" s="193"/>
      <c r="AE9" s="193"/>
      <c r="AF9" s="193"/>
      <c r="AG9" s="194"/>
      <c r="AK9" s="187"/>
      <c r="AL9" s="187"/>
      <c r="AM9" s="187"/>
      <c r="AN9" s="187"/>
      <c r="AO9" s="187"/>
      <c r="AP9" s="187"/>
      <c r="AQ9" s="187"/>
      <c r="AR9" s="187"/>
      <c r="AS9" s="187"/>
      <c r="AT9" s="187"/>
      <c r="AU9" s="187"/>
      <c r="AV9" s="187"/>
      <c r="AW9" s="187"/>
      <c r="AX9" s="187"/>
      <c r="AY9" s="187"/>
      <c r="AZ9" s="187"/>
      <c r="BA9" s="187"/>
      <c r="BB9" s="187"/>
      <c r="BC9" s="187"/>
      <c r="BD9" s="187"/>
      <c r="BE9" s="187"/>
      <c r="BF9" s="187"/>
      <c r="BG9" s="187"/>
      <c r="BH9" s="187"/>
      <c r="BI9" s="187"/>
      <c r="BJ9" s="187"/>
    </row>
    <row r="10" spans="2:64" ht="20.25" customHeight="1">
      <c r="D10" s="189" t="s">
        <v>132</v>
      </c>
      <c r="E10" s="190"/>
      <c r="F10" s="190"/>
      <c r="G10" s="190"/>
      <c r="H10" s="190"/>
      <c r="I10" s="191"/>
      <c r="J10" s="193" t="str">
        <f>IF(【はじめに入力してください】基本情報入力シート!B7="","",【はじめに入力してください】基本情報入力シート!B7)</f>
        <v/>
      </c>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4"/>
      <c r="AK10" s="187"/>
      <c r="AL10" s="187"/>
      <c r="AM10" s="187"/>
      <c r="AN10" s="187"/>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187"/>
    </row>
    <row r="11" spans="2:64" ht="21.75" customHeight="1">
      <c r="D11" s="189" t="s">
        <v>120</v>
      </c>
      <c r="E11" s="190"/>
      <c r="F11" s="190"/>
      <c r="G11" s="190"/>
      <c r="H11" s="190"/>
      <c r="I11" s="191"/>
      <c r="J11" s="203">
        <f>ROUNDDOWN(IF(【はじめに入力してください】基本情報入力シート!B9="","",【はじめに入力してください】基本情報入力シート!B9),2)</f>
        <v>0</v>
      </c>
      <c r="K11" s="203"/>
      <c r="L11" s="203"/>
      <c r="M11" s="203"/>
      <c r="N11" s="203"/>
      <c r="O11" s="203"/>
      <c r="P11" s="203"/>
      <c r="Q11" s="203"/>
      <c r="R11" s="204"/>
      <c r="S11" s="205" t="s">
        <v>123</v>
      </c>
      <c r="T11" s="203"/>
      <c r="U11" s="203"/>
      <c r="V11" s="203"/>
      <c r="W11" s="203"/>
      <c r="X11" s="204"/>
      <c r="Y11" s="203">
        <f>ROUNDDOWN(IF(【はじめに入力してください】基本情報入力シート!B11="","",【はじめに入力してください】基本情報入力シート!B11),2)</f>
        <v>0</v>
      </c>
      <c r="Z11" s="203"/>
      <c r="AA11" s="203"/>
      <c r="AB11" s="203"/>
      <c r="AC11" s="203"/>
      <c r="AD11" s="203"/>
      <c r="AE11" s="203"/>
      <c r="AF11" s="203"/>
      <c r="AG11" s="204"/>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row>
    <row r="12" spans="2:64" ht="21.75" customHeight="1">
      <c r="D12" s="189" t="s">
        <v>122</v>
      </c>
      <c r="E12" s="190"/>
      <c r="F12" s="190"/>
      <c r="G12" s="190"/>
      <c r="H12" s="190"/>
      <c r="I12" s="191"/>
      <c r="J12" s="203">
        <f>ROUNDDOWN(IF(【はじめに入力してください】基本情報入力シート!B10="","",【はじめに入力してください】基本情報入力シート!B10),2)</f>
        <v>0</v>
      </c>
      <c r="K12" s="203"/>
      <c r="L12" s="203"/>
      <c r="M12" s="203"/>
      <c r="N12" s="203"/>
      <c r="O12" s="203"/>
      <c r="P12" s="203"/>
      <c r="Q12" s="203"/>
      <c r="R12" s="204"/>
      <c r="S12" s="205" t="s">
        <v>124</v>
      </c>
      <c r="T12" s="203"/>
      <c r="U12" s="203"/>
      <c r="V12" s="203"/>
      <c r="W12" s="203"/>
      <c r="X12" s="204"/>
      <c r="Y12" s="203">
        <f>ROUNDDOWN(IF(【はじめに入力してください】基本情報入力シート!B12="","",【はじめに入力してください】基本情報入力シート!B12),2)</f>
        <v>0</v>
      </c>
      <c r="Z12" s="203"/>
      <c r="AA12" s="203"/>
      <c r="AB12" s="203"/>
      <c r="AC12" s="203"/>
      <c r="AD12" s="203"/>
      <c r="AE12" s="203"/>
      <c r="AF12" s="203"/>
      <c r="AG12" s="204"/>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187"/>
    </row>
    <row r="13" spans="2:64" ht="21.75" customHeight="1">
      <c r="D13" s="189" t="s">
        <v>118</v>
      </c>
      <c r="E13" s="190"/>
      <c r="F13" s="190"/>
      <c r="G13" s="190"/>
      <c r="H13" s="190"/>
      <c r="I13" s="191"/>
      <c r="J13" s="203">
        <f>ROUNDDOWN(IF(【はじめに入力してください】基本情報入力シート!B8="","",【はじめに入力してください】基本情報入力シート!B8),2)</f>
        <v>0</v>
      </c>
      <c r="K13" s="203"/>
      <c r="L13" s="203"/>
      <c r="M13" s="203"/>
      <c r="N13" s="203"/>
      <c r="O13" s="203"/>
      <c r="P13" s="203"/>
      <c r="Q13" s="203"/>
      <c r="R13" s="204"/>
      <c r="S13" s="206" t="s">
        <v>133</v>
      </c>
      <c r="T13" s="207"/>
      <c r="U13" s="207"/>
      <c r="V13" s="207"/>
      <c r="W13" s="207"/>
      <c r="X13" s="208"/>
      <c r="Y13" s="203" t="str">
        <f>IF(【はじめに入力してください】基本情報入力シート!B13="","",【はじめに入力してください】基本情報入力シート!B13)</f>
        <v>無</v>
      </c>
      <c r="Z13" s="203"/>
      <c r="AA13" s="203"/>
      <c r="AB13" s="203"/>
      <c r="AC13" s="203"/>
      <c r="AD13" s="203"/>
      <c r="AE13" s="203"/>
      <c r="AF13" s="203"/>
      <c r="AG13" s="204"/>
      <c r="AK13" s="187"/>
      <c r="AL13" s="187"/>
      <c r="AM13" s="187"/>
      <c r="AN13" s="187"/>
      <c r="AO13" s="187"/>
      <c r="AP13" s="187"/>
      <c r="AQ13" s="187"/>
      <c r="AR13" s="187"/>
      <c r="AS13" s="187"/>
      <c r="AT13" s="187"/>
      <c r="AU13" s="187"/>
      <c r="AV13" s="187"/>
      <c r="AW13" s="187"/>
      <c r="AX13" s="187"/>
      <c r="AY13" s="187"/>
      <c r="AZ13" s="187"/>
      <c r="BA13" s="187"/>
      <c r="BB13" s="187"/>
      <c r="BC13" s="187"/>
      <c r="BD13" s="187"/>
      <c r="BE13" s="187"/>
      <c r="BF13" s="187"/>
      <c r="BG13" s="187"/>
      <c r="BH13" s="187"/>
      <c r="BI13" s="187"/>
      <c r="BJ13" s="187"/>
    </row>
    <row r="14" spans="2:64" ht="7.5" customHeight="1">
      <c r="AK14" s="187"/>
      <c r="AL14" s="187"/>
      <c r="AM14" s="187"/>
      <c r="AN14" s="187"/>
      <c r="AO14" s="187"/>
      <c r="AP14" s="187"/>
      <c r="AQ14" s="187"/>
      <c r="AR14" s="187"/>
      <c r="AS14" s="187"/>
      <c r="AT14" s="187"/>
      <c r="AU14" s="187"/>
      <c r="AV14" s="187"/>
      <c r="AW14" s="187"/>
      <c r="AX14" s="187"/>
      <c r="AY14" s="187"/>
      <c r="AZ14" s="187"/>
      <c r="BA14" s="187"/>
      <c r="BB14" s="187"/>
      <c r="BC14" s="187"/>
      <c r="BD14" s="187"/>
      <c r="BE14" s="187"/>
      <c r="BF14" s="187"/>
      <c r="BG14" s="187"/>
      <c r="BH14" s="187"/>
      <c r="BI14" s="187"/>
      <c r="BJ14" s="187"/>
    </row>
    <row r="15" spans="2:64" s="130" customFormat="1" ht="24" customHeight="1">
      <c r="B15" s="209" t="s">
        <v>134</v>
      </c>
      <c r="C15" s="210"/>
      <c r="D15" s="210"/>
      <c r="E15" s="210"/>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1"/>
      <c r="AK15" s="187"/>
      <c r="AL15" s="187"/>
      <c r="AM15" s="187"/>
      <c r="AN15" s="187"/>
      <c r="AO15" s="187"/>
      <c r="AP15" s="187"/>
      <c r="AQ15" s="187"/>
      <c r="AR15" s="187"/>
      <c r="AS15" s="187"/>
      <c r="AT15" s="187"/>
      <c r="AU15" s="187"/>
      <c r="AV15" s="187"/>
      <c r="AW15" s="187"/>
      <c r="AX15" s="187"/>
      <c r="AY15" s="187"/>
      <c r="AZ15" s="187"/>
      <c r="BA15" s="187"/>
      <c r="BB15" s="187"/>
      <c r="BC15" s="187"/>
      <c r="BD15" s="187"/>
      <c r="BE15" s="187"/>
      <c r="BF15" s="187"/>
      <c r="BG15" s="187"/>
      <c r="BH15" s="187"/>
      <c r="BI15" s="187"/>
      <c r="BJ15" s="187"/>
    </row>
    <row r="16" spans="2:64" ht="4.5" customHeight="1">
      <c r="B16" s="132"/>
      <c r="AH16" s="133"/>
      <c r="AK16" s="187"/>
      <c r="AL16" s="187"/>
      <c r="AM16" s="187"/>
      <c r="AN16" s="187"/>
      <c r="AO16" s="187"/>
      <c r="AP16" s="187"/>
      <c r="AQ16" s="187"/>
      <c r="AR16" s="187"/>
      <c r="AS16" s="187"/>
      <c r="AT16" s="187"/>
      <c r="AU16" s="187"/>
      <c r="AV16" s="187"/>
      <c r="AW16" s="187"/>
      <c r="AX16" s="187"/>
      <c r="AY16" s="187"/>
      <c r="AZ16" s="187"/>
      <c r="BA16" s="187"/>
      <c r="BB16" s="187"/>
      <c r="BC16" s="187"/>
      <c r="BD16" s="187"/>
      <c r="BE16" s="187"/>
      <c r="BF16" s="187"/>
      <c r="BG16" s="187"/>
      <c r="BH16" s="187"/>
      <c r="BI16" s="187"/>
      <c r="BJ16" s="187"/>
    </row>
    <row r="17" spans="2:45" ht="17.25" customHeight="1">
      <c r="B17" s="132"/>
      <c r="D17" s="201" t="s">
        <v>135</v>
      </c>
      <c r="E17" s="201"/>
      <c r="F17" s="201"/>
      <c r="G17" s="201"/>
      <c r="H17" s="201"/>
      <c r="I17" s="201"/>
      <c r="J17" s="201"/>
      <c r="K17" s="201"/>
      <c r="L17" s="134" t="s">
        <v>136</v>
      </c>
      <c r="M17" s="202">
        <f>IF(Y13="無",MIN(V32,AD39),V32)</f>
        <v>0</v>
      </c>
      <c r="N17" s="202"/>
      <c r="O17" s="202"/>
      <c r="P17" s="202"/>
      <c r="Q17" s="202"/>
      <c r="R17" s="202"/>
      <c r="AH17" s="133"/>
    </row>
    <row r="18" spans="2:45" ht="4.5" customHeight="1">
      <c r="B18" s="132"/>
      <c r="D18" s="135"/>
      <c r="E18" s="135"/>
      <c r="F18" s="135"/>
      <c r="G18" s="135"/>
      <c r="H18" s="135"/>
      <c r="I18" s="135"/>
      <c r="J18" s="135"/>
      <c r="L18" s="134"/>
      <c r="M18" s="130"/>
      <c r="N18" s="130"/>
      <c r="O18" s="130"/>
      <c r="P18" s="130"/>
      <c r="Q18" s="130"/>
      <c r="R18" s="130"/>
      <c r="AH18" s="133"/>
    </row>
    <row r="19" spans="2:45" ht="17.25" customHeight="1">
      <c r="B19" s="132"/>
      <c r="D19" s="201" t="s">
        <v>137</v>
      </c>
      <c r="E19" s="201"/>
      <c r="F19" s="201"/>
      <c r="G19" s="201"/>
      <c r="H19" s="201"/>
      <c r="I19" s="201"/>
      <c r="J19" s="201"/>
      <c r="K19" s="201"/>
      <c r="L19" s="134" t="s">
        <v>136</v>
      </c>
      <c r="M19" s="213">
        <f>V48</f>
        <v>0</v>
      </c>
      <c r="N19" s="213"/>
      <c r="O19" s="213"/>
      <c r="P19" s="213"/>
      <c r="Q19" s="213"/>
      <c r="R19" s="213"/>
      <c r="AH19" s="133"/>
    </row>
    <row r="20" spans="2:45" ht="4.5" customHeight="1">
      <c r="B20" s="132"/>
      <c r="D20" s="135"/>
      <c r="E20" s="135"/>
      <c r="F20" s="135"/>
      <c r="G20" s="135"/>
      <c r="H20" s="135"/>
      <c r="I20" s="135"/>
      <c r="J20" s="135"/>
      <c r="L20" s="134"/>
      <c r="M20" s="130"/>
      <c r="N20" s="130"/>
      <c r="O20" s="130"/>
      <c r="P20" s="130"/>
      <c r="Q20" s="130"/>
      <c r="R20" s="130"/>
      <c r="AH20" s="133"/>
    </row>
    <row r="21" spans="2:45" ht="17.25" customHeight="1">
      <c r="B21" s="136"/>
      <c r="C21" s="137"/>
      <c r="D21" s="214" t="s">
        <v>138</v>
      </c>
      <c r="E21" s="214"/>
      <c r="F21" s="214"/>
      <c r="G21" s="214"/>
      <c r="H21" s="214"/>
      <c r="I21" s="214"/>
      <c r="J21" s="214"/>
      <c r="K21" s="214"/>
      <c r="L21" s="138" t="s">
        <v>136</v>
      </c>
      <c r="M21" s="215">
        <f>T59</f>
        <v>0</v>
      </c>
      <c r="N21" s="215"/>
      <c r="O21" s="215"/>
      <c r="P21" s="215"/>
      <c r="Q21" s="215"/>
      <c r="R21" s="215"/>
      <c r="S21" s="137"/>
      <c r="T21" s="137"/>
      <c r="U21" s="137"/>
      <c r="V21" s="137"/>
      <c r="W21" s="137"/>
      <c r="X21" s="137"/>
      <c r="Y21" s="137"/>
      <c r="Z21" s="137"/>
      <c r="AA21" s="137"/>
      <c r="AB21" s="137"/>
      <c r="AC21" s="137"/>
      <c r="AD21" s="137"/>
      <c r="AE21" s="137"/>
      <c r="AF21" s="137"/>
      <c r="AG21" s="137"/>
      <c r="AH21" s="139"/>
    </row>
    <row r="22" spans="2:45" ht="8.25" customHeight="1"/>
    <row r="23" spans="2:45" s="130" customFormat="1" ht="24" customHeight="1">
      <c r="C23" s="188" t="s">
        <v>139</v>
      </c>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row>
    <row r="24" spans="2:45" s="140" customFormat="1" ht="1.5" customHeight="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row>
    <row r="25" spans="2:45" ht="16.5" customHeight="1">
      <c r="D25" s="142"/>
      <c r="E25" s="142" t="s">
        <v>140</v>
      </c>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row>
    <row r="26" spans="2:45" ht="16.5" customHeight="1">
      <c r="D26" s="142"/>
      <c r="E26" s="142" t="s">
        <v>323</v>
      </c>
      <c r="F26" s="142"/>
      <c r="G26" s="142"/>
      <c r="H26" s="142"/>
      <c r="I26" s="142"/>
      <c r="J26" s="142"/>
      <c r="K26" s="142"/>
      <c r="L26" s="142"/>
      <c r="M26" s="142"/>
      <c r="N26" s="142"/>
      <c r="O26" s="142"/>
      <c r="P26" s="142"/>
      <c r="Q26" s="142"/>
      <c r="R26" s="142"/>
      <c r="S26" s="142"/>
      <c r="T26" s="142" t="str">
        <f>IF(Y13="無","","総合設計制度等適用有の場合はA式のみ")</f>
        <v/>
      </c>
      <c r="U26" s="142"/>
      <c r="V26" s="142"/>
      <c r="W26" s="142"/>
      <c r="X26" s="142"/>
      <c r="Y26" s="142"/>
      <c r="Z26" s="142"/>
      <c r="AA26" s="142"/>
      <c r="AB26" s="142"/>
      <c r="AC26" s="142"/>
      <c r="AD26" s="142"/>
      <c r="AE26" s="142"/>
      <c r="AF26" s="142"/>
      <c r="AG26" s="142"/>
      <c r="AH26" s="142"/>
    </row>
    <row r="27" spans="2:45" ht="6.75" customHeight="1">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row>
    <row r="28" spans="2:45" ht="16.5" customHeight="1">
      <c r="D28" s="142"/>
      <c r="E28" s="189" t="s">
        <v>141</v>
      </c>
      <c r="F28" s="190"/>
      <c r="G28" s="191"/>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row>
    <row r="29" spans="2:45" ht="5.25" customHeight="1">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row>
    <row r="30" spans="2:45" ht="16.5" customHeight="1">
      <c r="D30" s="142"/>
      <c r="E30" s="142"/>
      <c r="F30" s="142"/>
      <c r="G30" s="142"/>
      <c r="H30" s="216" t="s">
        <v>120</v>
      </c>
      <c r="I30" s="216"/>
      <c r="J30" s="216"/>
      <c r="K30" s="216"/>
      <c r="L30" s="142"/>
      <c r="M30" s="216" t="s">
        <v>122</v>
      </c>
      <c r="N30" s="216"/>
      <c r="O30" s="216"/>
      <c r="P30" s="216"/>
      <c r="Q30" s="142"/>
      <c r="R30" s="142"/>
      <c r="S30" s="142"/>
      <c r="T30" s="142"/>
      <c r="U30" s="142"/>
      <c r="V30" s="142"/>
      <c r="W30" s="142"/>
      <c r="X30" s="143"/>
      <c r="Y30" s="142"/>
      <c r="Z30" s="142"/>
      <c r="AA30" s="142"/>
      <c r="AB30" s="142"/>
      <c r="AC30" s="142"/>
      <c r="AD30" s="142"/>
      <c r="AE30" s="142"/>
      <c r="AF30" s="142"/>
      <c r="AG30" s="142"/>
      <c r="AH30" s="142"/>
      <c r="AM30" s="129" t="s">
        <v>320</v>
      </c>
      <c r="AS30" s="129" t="s">
        <v>321</v>
      </c>
    </row>
    <row r="31" spans="2:45" ht="1.5" customHeight="1">
      <c r="D31" s="142"/>
      <c r="E31" s="142"/>
      <c r="F31" s="142"/>
      <c r="G31" s="142"/>
      <c r="H31" s="134"/>
      <c r="I31" s="134"/>
      <c r="J31" s="134"/>
      <c r="K31" s="134"/>
      <c r="L31" s="142"/>
      <c r="M31" s="134"/>
      <c r="N31" s="134"/>
      <c r="O31" s="134"/>
      <c r="P31" s="134"/>
      <c r="Q31" s="142"/>
      <c r="R31" s="142"/>
      <c r="S31" s="142"/>
      <c r="T31" s="142"/>
      <c r="U31" s="142"/>
      <c r="V31" s="142"/>
      <c r="W31" s="142"/>
      <c r="X31" s="142"/>
      <c r="Y31" s="142"/>
      <c r="Z31" s="142"/>
      <c r="AA31" s="142"/>
      <c r="AB31" s="142"/>
      <c r="AC31" s="142"/>
      <c r="AD31" s="142"/>
      <c r="AE31" s="142"/>
      <c r="AF31" s="142"/>
      <c r="AG31" s="142"/>
      <c r="AH31" s="142"/>
    </row>
    <row r="32" spans="2:45" ht="16.5" customHeight="1">
      <c r="D32" s="142"/>
      <c r="E32" s="142"/>
      <c r="F32" s="142"/>
      <c r="G32" s="142" t="s">
        <v>142</v>
      </c>
      <c r="H32" s="212">
        <f>J11</f>
        <v>0</v>
      </c>
      <c r="I32" s="212"/>
      <c r="J32" s="212"/>
      <c r="K32" s="212"/>
      <c r="L32" s="134" t="s">
        <v>115</v>
      </c>
      <c r="M32" s="212">
        <f>J12</f>
        <v>0</v>
      </c>
      <c r="N32" s="212"/>
      <c r="O32" s="212"/>
      <c r="P32" s="212"/>
      <c r="Q32" s="142" t="s">
        <v>143</v>
      </c>
      <c r="R32" s="142" t="s">
        <v>144</v>
      </c>
      <c r="S32" s="217">
        <f>IF(BL7="〇",AM32,AS32)</f>
        <v>0.2</v>
      </c>
      <c r="T32" s="217"/>
      <c r="U32" s="142" t="s">
        <v>145</v>
      </c>
      <c r="V32" s="212">
        <f>IF(AND(H32="",M32=""),"",ROUNDDOWN((H32-M32)*S32,2))</f>
        <v>0</v>
      </c>
      <c r="W32" s="212"/>
      <c r="X32" s="212"/>
      <c r="Y32" s="212"/>
      <c r="Z32" s="212"/>
      <c r="AA32" s="142"/>
      <c r="AB32" s="142"/>
      <c r="AC32" s="142"/>
      <c r="AD32" s="142"/>
      <c r="AE32" s="142"/>
      <c r="AF32" s="142"/>
      <c r="AG32" s="142"/>
      <c r="AH32" s="142"/>
      <c r="AM32" s="129">
        <f>IF(J11&gt;=5000,IF(Y13="有",0.35,0.25),IF(Y13="有",0.3,0.2))</f>
        <v>0.2</v>
      </c>
      <c r="AS32" s="129">
        <f>IF(J11&gt;=1000,IF(Y13="有",0.35,0.25),IF(Y13="有",0.3,0.2))</f>
        <v>0.2</v>
      </c>
    </row>
    <row r="33" spans="3:45" ht="2.25" customHeight="1" thickBot="1">
      <c r="D33" s="142"/>
      <c r="E33" s="142"/>
      <c r="F33" s="142"/>
      <c r="G33" s="142"/>
      <c r="H33" s="134"/>
      <c r="I33" s="134"/>
      <c r="J33" s="134"/>
      <c r="K33" s="134"/>
      <c r="L33" s="134"/>
      <c r="M33" s="134"/>
      <c r="N33" s="134"/>
      <c r="O33" s="134"/>
      <c r="P33" s="134"/>
      <c r="Q33" s="142"/>
      <c r="R33" s="142"/>
      <c r="S33" s="134"/>
      <c r="T33" s="134"/>
      <c r="U33" s="142"/>
      <c r="V33" s="144"/>
      <c r="W33" s="144"/>
      <c r="X33" s="144"/>
      <c r="Y33" s="144"/>
      <c r="Z33" s="144"/>
      <c r="AA33" s="142"/>
      <c r="AB33" s="142"/>
      <c r="AC33" s="142"/>
      <c r="AD33" s="142"/>
      <c r="AE33" s="142"/>
      <c r="AF33" s="142"/>
      <c r="AG33" s="142"/>
      <c r="AH33" s="142"/>
    </row>
    <row r="34" spans="3:45" ht="9" customHeight="1" thickTop="1">
      <c r="D34" s="142"/>
      <c r="E34" s="142"/>
      <c r="F34" s="142"/>
      <c r="G34" s="134"/>
      <c r="H34" s="145"/>
      <c r="I34" s="145"/>
      <c r="J34" s="145"/>
      <c r="K34" s="145"/>
      <c r="L34" s="134"/>
      <c r="M34" s="145"/>
      <c r="N34" s="145"/>
      <c r="O34" s="145"/>
      <c r="P34" s="146"/>
      <c r="Q34" s="142"/>
      <c r="R34" s="134"/>
      <c r="S34" s="134"/>
      <c r="T34" s="142"/>
      <c r="U34" s="134"/>
      <c r="V34" s="134"/>
      <c r="W34" s="134"/>
      <c r="X34" s="134"/>
      <c r="Y34" s="142"/>
      <c r="Z34" s="142"/>
      <c r="AA34" s="142"/>
      <c r="AB34" s="142"/>
      <c r="AC34" s="142"/>
      <c r="AD34" s="142"/>
      <c r="AE34" s="142"/>
      <c r="AF34" s="142"/>
      <c r="AG34" s="142"/>
      <c r="AH34" s="142"/>
    </row>
    <row r="35" spans="3:45" ht="16.5" customHeight="1">
      <c r="D35" s="142"/>
      <c r="E35" s="189" t="s">
        <v>146</v>
      </c>
      <c r="F35" s="190"/>
      <c r="G35" s="191"/>
      <c r="H35" s="134"/>
      <c r="I35" s="134"/>
      <c r="J35" s="134"/>
      <c r="K35" s="134"/>
      <c r="L35" s="134"/>
      <c r="M35" s="134"/>
      <c r="N35" s="134"/>
      <c r="O35" s="134"/>
      <c r="P35" s="142"/>
      <c r="Q35" s="142"/>
      <c r="R35" s="134"/>
      <c r="S35" s="134"/>
      <c r="T35" s="142"/>
      <c r="U35" s="134"/>
      <c r="V35" s="134"/>
      <c r="W35" s="134"/>
      <c r="X35" s="134"/>
      <c r="Y35" s="142"/>
      <c r="Z35" s="142"/>
      <c r="AA35" s="142"/>
      <c r="AB35" s="142"/>
      <c r="AC35" s="142"/>
      <c r="AD35" s="142"/>
      <c r="AE35" s="142"/>
      <c r="AF35" s="142"/>
      <c r="AG35" s="142"/>
      <c r="AH35" s="142"/>
    </row>
    <row r="36" spans="3:45" ht="5.25" customHeight="1">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row>
    <row r="37" spans="3:45" ht="16.5" customHeight="1">
      <c r="D37" s="142"/>
      <c r="E37" s="142"/>
      <c r="F37" s="142"/>
      <c r="G37" s="142"/>
      <c r="H37" s="216" t="s">
        <v>120</v>
      </c>
      <c r="I37" s="216"/>
      <c r="J37" s="216"/>
      <c r="K37" s="216"/>
      <c r="L37" s="142"/>
      <c r="M37" s="142"/>
      <c r="N37" s="216" t="s">
        <v>120</v>
      </c>
      <c r="O37" s="216"/>
      <c r="P37" s="216"/>
      <c r="Q37" s="216"/>
      <c r="R37" s="142"/>
      <c r="S37" s="142" t="s">
        <v>181</v>
      </c>
      <c r="T37" s="142"/>
      <c r="U37" s="142"/>
      <c r="V37" s="142"/>
      <c r="W37" s="142"/>
      <c r="X37" s="142"/>
      <c r="Y37" s="142"/>
      <c r="Z37" s="142"/>
      <c r="AA37" s="142"/>
      <c r="AB37" s="142"/>
      <c r="AC37" s="142"/>
      <c r="AD37" s="142"/>
      <c r="AE37" s="142"/>
      <c r="AF37" s="142"/>
      <c r="AG37" s="142"/>
      <c r="AH37" s="142"/>
      <c r="AM37" s="129" t="s">
        <v>320</v>
      </c>
      <c r="AS37" s="129" t="s">
        <v>321</v>
      </c>
    </row>
    <row r="38" spans="3:45" ht="1.5" customHeight="1">
      <c r="D38" s="142"/>
      <c r="E38" s="142"/>
      <c r="F38" s="142"/>
      <c r="G38" s="142"/>
      <c r="H38" s="134"/>
      <c r="I38" s="134"/>
      <c r="J38" s="134"/>
      <c r="K38" s="134"/>
      <c r="L38" s="142"/>
      <c r="M38" s="142"/>
      <c r="N38" s="134"/>
      <c r="O38" s="134"/>
      <c r="P38" s="134"/>
      <c r="Q38" s="134"/>
      <c r="R38" s="142"/>
      <c r="S38" s="134"/>
      <c r="T38" s="134"/>
      <c r="U38" s="134"/>
      <c r="V38" s="142"/>
      <c r="W38" s="142"/>
      <c r="X38" s="142"/>
      <c r="Y38" s="142"/>
      <c r="Z38" s="142"/>
      <c r="AA38" s="142"/>
      <c r="AB38" s="142"/>
      <c r="AC38" s="142"/>
      <c r="AD38" s="142"/>
      <c r="AE38" s="142"/>
      <c r="AF38" s="142"/>
      <c r="AG38" s="142"/>
      <c r="AH38" s="142"/>
    </row>
    <row r="39" spans="3:45" ht="16.5" customHeight="1">
      <c r="D39" s="142"/>
      <c r="E39" s="142"/>
      <c r="F39" s="142"/>
      <c r="G39" s="142" t="s">
        <v>142</v>
      </c>
      <c r="H39" s="212">
        <f>IF(Y13="無",J11,"*****")</f>
        <v>0</v>
      </c>
      <c r="I39" s="212"/>
      <c r="J39" s="212"/>
      <c r="K39" s="212"/>
      <c r="L39" s="134" t="s">
        <v>115</v>
      </c>
      <c r="M39" s="142" t="s">
        <v>142</v>
      </c>
      <c r="N39" s="212">
        <f>IF(Y13="無",J11,"*****")</f>
        <v>0</v>
      </c>
      <c r="O39" s="212"/>
      <c r="P39" s="212"/>
      <c r="Q39" s="212"/>
      <c r="R39" s="142" t="s">
        <v>144</v>
      </c>
      <c r="S39" s="222">
        <f>IF(Y13="無",(J13/100),"***")</f>
        <v>0</v>
      </c>
      <c r="T39" s="222"/>
      <c r="U39" s="222"/>
      <c r="V39" s="142" t="s">
        <v>144</v>
      </c>
      <c r="W39" s="219">
        <f>IF(Y13="無",0.8,"***")</f>
        <v>0.8</v>
      </c>
      <c r="X39" s="219"/>
      <c r="Y39" s="142" t="s">
        <v>147</v>
      </c>
      <c r="Z39" s="142" t="s">
        <v>144</v>
      </c>
      <c r="AA39" s="220">
        <f>IF(BL7="〇",AM39,AS39)</f>
        <v>0.2</v>
      </c>
      <c r="AB39" s="220"/>
      <c r="AC39" s="142" t="s">
        <v>145</v>
      </c>
      <c r="AD39" s="221">
        <f>IF(Y13="無",ROUNDDOWN((H39-(N39*S39*W39))*AA39,2),"適用不可")</f>
        <v>0</v>
      </c>
      <c r="AE39" s="221"/>
      <c r="AF39" s="221"/>
      <c r="AG39" s="221"/>
      <c r="AH39" s="221"/>
      <c r="AM39" s="129">
        <f>IF(J11&gt;=5000,IF(Y13="有",0.35,0.25),IF(Y13="有",0.3,0.2))</f>
        <v>0.2</v>
      </c>
      <c r="AS39" s="129">
        <f>IF(J11&gt;=1000,IF(Y13="有",0.35,0.25),IF(Y13="有",0.3,0.2))</f>
        <v>0.2</v>
      </c>
    </row>
    <row r="40" spans="3:45" ht="2.25" customHeight="1" thickBot="1">
      <c r="D40" s="142"/>
      <c r="E40" s="142"/>
      <c r="F40" s="142"/>
      <c r="G40" s="142"/>
      <c r="H40" s="134"/>
      <c r="I40" s="134"/>
      <c r="J40" s="134"/>
      <c r="K40" s="134"/>
      <c r="L40" s="134"/>
      <c r="M40" s="142"/>
      <c r="N40" s="134"/>
      <c r="O40" s="134"/>
      <c r="P40" s="134"/>
      <c r="Q40" s="134"/>
      <c r="R40" s="142"/>
      <c r="S40" s="134"/>
      <c r="T40" s="134"/>
      <c r="U40" s="134"/>
      <c r="V40" s="142"/>
      <c r="W40" s="134"/>
      <c r="X40" s="134"/>
      <c r="Y40" s="142"/>
      <c r="Z40" s="142"/>
      <c r="AA40" s="134"/>
      <c r="AB40" s="134"/>
      <c r="AC40" s="142"/>
      <c r="AD40" s="144"/>
      <c r="AE40" s="144"/>
      <c r="AF40" s="144"/>
      <c r="AG40" s="144"/>
      <c r="AH40" s="144"/>
    </row>
    <row r="41" spans="3:45" ht="10.5" customHeight="1" thickTop="1">
      <c r="D41" s="142"/>
      <c r="E41" s="142"/>
      <c r="F41" s="142"/>
      <c r="G41" s="142"/>
      <c r="H41" s="146"/>
      <c r="I41" s="146"/>
      <c r="J41" s="146"/>
      <c r="K41" s="146"/>
      <c r="L41" s="142"/>
      <c r="M41" s="142"/>
      <c r="N41" s="146"/>
      <c r="O41" s="146"/>
      <c r="P41" s="146"/>
      <c r="Q41" s="146"/>
      <c r="R41" s="142"/>
      <c r="S41" s="146"/>
      <c r="T41" s="146"/>
      <c r="U41" s="146"/>
      <c r="V41" s="142"/>
      <c r="W41" s="142"/>
      <c r="X41" s="142"/>
      <c r="Y41" s="142"/>
      <c r="Z41" s="142"/>
      <c r="AA41" s="142"/>
      <c r="AB41" s="142"/>
      <c r="AC41" s="142"/>
      <c r="AD41" s="142"/>
      <c r="AE41" s="142"/>
      <c r="AF41" s="142"/>
      <c r="AG41" s="142"/>
      <c r="AH41" s="142"/>
    </row>
    <row r="42" spans="3:45" s="130" customFormat="1" ht="24" customHeight="1">
      <c r="C42" s="188" t="s">
        <v>148</v>
      </c>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row>
    <row r="43" spans="3:45" s="140" customFormat="1" ht="1.5" customHeight="1"/>
    <row r="44" spans="3:45" ht="16.5" customHeight="1">
      <c r="D44" s="142"/>
      <c r="E44" s="142" t="s">
        <v>318</v>
      </c>
      <c r="F44" s="142"/>
      <c r="G44" s="142"/>
      <c r="H44" s="142"/>
      <c r="I44" s="142"/>
      <c r="J44" s="142"/>
      <c r="K44" s="142"/>
      <c r="L44" s="142"/>
      <c r="M44" s="142"/>
      <c r="N44" s="142"/>
      <c r="O44" s="216">
        <f>S48*100</f>
        <v>20</v>
      </c>
      <c r="P44" s="216"/>
      <c r="Q44" s="142"/>
      <c r="R44" s="142" t="s">
        <v>64</v>
      </c>
      <c r="S44" s="142"/>
      <c r="T44" s="142"/>
      <c r="U44" s="142"/>
      <c r="V44" s="142"/>
      <c r="W44" s="142"/>
      <c r="X44" s="142"/>
      <c r="Y44" s="142"/>
      <c r="Z44" s="142"/>
      <c r="AA44" s="142"/>
      <c r="AB44" s="142"/>
      <c r="AC44" s="142"/>
      <c r="AD44" s="142"/>
      <c r="AE44" s="142"/>
      <c r="AF44" s="142"/>
      <c r="AG44" s="142"/>
      <c r="AH44" s="142"/>
      <c r="AI44" s="142"/>
    </row>
    <row r="45" spans="3:45" ht="7.5" customHeight="1">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row>
    <row r="46" spans="3:45" ht="16.5" customHeight="1">
      <c r="D46" s="142"/>
      <c r="E46" s="142"/>
      <c r="F46" s="142"/>
      <c r="G46" s="142"/>
      <c r="H46" s="216" t="s">
        <v>149</v>
      </c>
      <c r="I46" s="216"/>
      <c r="J46" s="216"/>
      <c r="K46" s="216"/>
      <c r="L46" s="216"/>
      <c r="M46" s="216"/>
      <c r="N46" s="216"/>
      <c r="O46" s="216"/>
      <c r="P46" s="216"/>
      <c r="Q46" s="216"/>
      <c r="R46" s="142"/>
      <c r="S46" s="142"/>
      <c r="T46" s="142"/>
      <c r="U46" s="142"/>
      <c r="V46" s="142"/>
      <c r="W46" s="142"/>
      <c r="X46" s="142"/>
      <c r="Y46" s="142"/>
      <c r="Z46" s="142"/>
      <c r="AA46" s="142"/>
      <c r="AB46" s="142"/>
      <c r="AC46" s="142"/>
      <c r="AD46" s="142"/>
      <c r="AE46" s="142"/>
      <c r="AF46" s="142"/>
      <c r="AG46" s="142"/>
      <c r="AH46" s="142"/>
      <c r="AI46" s="142"/>
      <c r="AM46" s="129" t="s">
        <v>320</v>
      </c>
      <c r="AS46" s="129" t="s">
        <v>321</v>
      </c>
    </row>
    <row r="47" spans="3:45" ht="1.5" customHeight="1">
      <c r="D47" s="142"/>
      <c r="E47" s="142"/>
      <c r="F47" s="142"/>
      <c r="G47" s="142"/>
      <c r="H47" s="134"/>
      <c r="I47" s="134"/>
      <c r="J47" s="134"/>
      <c r="K47" s="134"/>
      <c r="L47" s="134"/>
      <c r="M47" s="134"/>
      <c r="N47" s="134"/>
      <c r="O47" s="134"/>
      <c r="P47" s="134"/>
      <c r="Q47" s="134"/>
      <c r="R47" s="142"/>
      <c r="S47" s="142"/>
      <c r="T47" s="142"/>
      <c r="U47" s="142"/>
      <c r="V47" s="142"/>
      <c r="W47" s="142"/>
      <c r="X47" s="142"/>
      <c r="Y47" s="142"/>
      <c r="Z47" s="142"/>
      <c r="AA47" s="142"/>
      <c r="AB47" s="142"/>
      <c r="AC47" s="142"/>
      <c r="AD47" s="142"/>
      <c r="AE47" s="142"/>
      <c r="AF47" s="142"/>
      <c r="AG47" s="142"/>
      <c r="AH47" s="142"/>
      <c r="AI47" s="142"/>
    </row>
    <row r="48" spans="3:45" ht="16.5" customHeight="1">
      <c r="D48" s="142"/>
      <c r="E48" s="142"/>
      <c r="F48" s="142"/>
      <c r="G48" s="142"/>
      <c r="H48" s="212">
        <f>Y11</f>
        <v>0</v>
      </c>
      <c r="I48" s="212"/>
      <c r="J48" s="212"/>
      <c r="K48" s="212"/>
      <c r="L48" s="212"/>
      <c r="M48" s="212"/>
      <c r="N48" s="212"/>
      <c r="O48" s="212"/>
      <c r="P48" s="212"/>
      <c r="Q48" s="212"/>
      <c r="R48" s="142" t="s">
        <v>144</v>
      </c>
      <c r="S48" s="217">
        <f>IF(BL7="〇",AM48,AS48)</f>
        <v>0.2</v>
      </c>
      <c r="T48" s="217"/>
      <c r="U48" s="142" t="s">
        <v>145</v>
      </c>
      <c r="V48" s="212">
        <f>IF(H48="","",ROUNDDOWN(H48*S48,2))</f>
        <v>0</v>
      </c>
      <c r="W48" s="212"/>
      <c r="X48" s="212"/>
      <c r="Y48" s="212"/>
      <c r="Z48" s="212"/>
      <c r="AH48" s="142"/>
      <c r="AI48" s="142"/>
      <c r="AM48" s="129">
        <f>IF(J11&gt;=5000,IF(Y13="有",0.35,0.25),IF(Y13="有",0.3,0.2))</f>
        <v>0.2</v>
      </c>
      <c r="AS48" s="129">
        <f>IF(J11&gt;=1000,IF(Y13="有",0.35,0.25),IF(Y13="有",0.3,0.2))</f>
        <v>0.2</v>
      </c>
    </row>
    <row r="49" spans="3:35" ht="2.25" customHeight="1" thickBot="1">
      <c r="H49" s="147"/>
      <c r="I49" s="147"/>
      <c r="J49" s="147"/>
      <c r="K49" s="147"/>
      <c r="L49" s="147"/>
      <c r="M49" s="147"/>
      <c r="N49" s="147"/>
      <c r="O49" s="147"/>
      <c r="S49" s="147"/>
      <c r="T49" s="147"/>
      <c r="V49" s="148"/>
      <c r="W49" s="148"/>
      <c r="X49" s="148"/>
      <c r="Y49" s="148"/>
      <c r="Z49" s="149"/>
    </row>
    <row r="50" spans="3:35" ht="9" customHeight="1" thickTop="1">
      <c r="H50" s="150"/>
      <c r="I50" s="150"/>
      <c r="J50" s="150"/>
      <c r="K50" s="150"/>
      <c r="L50" s="150"/>
      <c r="M50" s="150"/>
      <c r="N50" s="150"/>
      <c r="O50" s="150"/>
      <c r="P50" s="150"/>
      <c r="Q50" s="150"/>
    </row>
    <row r="51" spans="3:35" s="130" customFormat="1" ht="21" customHeight="1">
      <c r="C51" s="188" t="s">
        <v>150</v>
      </c>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row>
    <row r="52" spans="3:35" s="140" customFormat="1" ht="1.5" customHeight="1"/>
    <row r="53" spans="3:35" ht="16.5" customHeight="1">
      <c r="D53" s="142"/>
      <c r="E53" s="142" t="s">
        <v>151</v>
      </c>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row>
    <row r="54" spans="3:35" ht="4.5" customHeight="1">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row>
    <row r="55" spans="3:35" ht="16.5" customHeight="1">
      <c r="D55" s="142"/>
      <c r="E55" s="142" t="s">
        <v>152</v>
      </c>
      <c r="F55" s="142"/>
      <c r="G55" s="142"/>
      <c r="H55" s="142"/>
      <c r="I55" s="142"/>
      <c r="J55" s="223">
        <f>【はじめに入力してください】基本情報入力シート!B14/10</f>
        <v>0</v>
      </c>
      <c r="K55" s="224"/>
      <c r="L55" s="224"/>
      <c r="M55" s="151" t="s">
        <v>153</v>
      </c>
      <c r="N55" s="190">
        <v>10</v>
      </c>
      <c r="O55" s="190"/>
      <c r="P55" s="152"/>
      <c r="R55" s="142"/>
      <c r="S55" s="142"/>
      <c r="T55" s="142"/>
      <c r="U55" s="142"/>
      <c r="V55" s="142"/>
      <c r="W55" s="142"/>
      <c r="X55" s="142"/>
      <c r="Y55" s="142"/>
      <c r="Z55" s="142"/>
      <c r="AA55" s="142"/>
      <c r="AB55" s="142"/>
      <c r="AC55" s="142"/>
      <c r="AD55" s="142"/>
      <c r="AE55" s="142"/>
      <c r="AF55" s="142"/>
      <c r="AG55" s="142"/>
      <c r="AH55" s="142"/>
    </row>
    <row r="56" spans="3:35" ht="8.25" customHeight="1">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row>
    <row r="57" spans="3:35" ht="16.5" customHeight="1">
      <c r="D57" s="142"/>
      <c r="E57" s="142"/>
      <c r="F57" s="142"/>
      <c r="G57" s="142"/>
      <c r="H57" s="216" t="s">
        <v>154</v>
      </c>
      <c r="I57" s="216"/>
      <c r="J57" s="216"/>
      <c r="K57" s="216"/>
      <c r="L57" s="216"/>
      <c r="M57" s="142"/>
      <c r="N57" s="216" t="s">
        <v>155</v>
      </c>
      <c r="O57" s="216"/>
      <c r="P57" s="216"/>
      <c r="Q57" s="216"/>
      <c r="R57" s="216"/>
      <c r="S57" s="142"/>
      <c r="T57" s="142"/>
      <c r="U57" s="142"/>
      <c r="V57" s="142"/>
      <c r="W57" s="142"/>
      <c r="X57" s="142"/>
      <c r="Y57" s="142"/>
      <c r="Z57" s="142"/>
      <c r="AA57" s="142"/>
      <c r="AB57" s="142"/>
      <c r="AC57" s="142"/>
      <c r="AD57" s="142"/>
      <c r="AE57" s="142"/>
      <c r="AF57" s="142"/>
      <c r="AG57" s="142"/>
      <c r="AH57" s="142"/>
    </row>
    <row r="58" spans="3:35" ht="1.5" customHeight="1">
      <c r="D58" s="142"/>
      <c r="E58" s="142"/>
      <c r="F58" s="142"/>
      <c r="G58" s="142"/>
      <c r="H58" s="134"/>
      <c r="I58" s="134"/>
      <c r="J58" s="134"/>
      <c r="K58" s="134"/>
      <c r="L58" s="134"/>
      <c r="M58" s="142"/>
      <c r="N58" s="134"/>
      <c r="O58" s="134"/>
      <c r="P58" s="134"/>
      <c r="Q58" s="134"/>
      <c r="R58" s="134"/>
      <c r="S58" s="142"/>
      <c r="T58" s="142"/>
      <c r="U58" s="142"/>
      <c r="V58" s="142"/>
      <c r="W58" s="142"/>
      <c r="X58" s="142"/>
      <c r="Y58" s="142"/>
      <c r="Z58" s="142"/>
      <c r="AA58" s="142"/>
      <c r="AB58" s="142"/>
      <c r="AC58" s="142"/>
      <c r="AD58" s="142"/>
      <c r="AE58" s="142"/>
      <c r="AF58" s="142"/>
      <c r="AG58" s="142"/>
      <c r="AH58" s="142"/>
    </row>
    <row r="59" spans="3:35" ht="16.5" customHeight="1">
      <c r="D59" s="142"/>
      <c r="E59" s="142"/>
      <c r="F59" s="142"/>
      <c r="G59" s="142"/>
      <c r="H59" s="212">
        <f>Y12</f>
        <v>0</v>
      </c>
      <c r="I59" s="212"/>
      <c r="J59" s="212"/>
      <c r="K59" s="212"/>
      <c r="L59" s="212"/>
      <c r="M59" s="142" t="s">
        <v>144</v>
      </c>
      <c r="N59" s="218">
        <f>J55/10</f>
        <v>0</v>
      </c>
      <c r="O59" s="218"/>
      <c r="P59" s="218"/>
      <c r="Q59" s="218"/>
      <c r="R59" s="218"/>
      <c r="S59" s="142" t="s">
        <v>145</v>
      </c>
      <c r="T59" s="212">
        <f>IF(H59="","",ROUNDDOWN(H59*N59,2))</f>
        <v>0</v>
      </c>
      <c r="U59" s="212"/>
      <c r="V59" s="212"/>
      <c r="W59" s="212"/>
      <c r="X59" s="212"/>
      <c r="Y59" s="212"/>
      <c r="Z59" s="142"/>
      <c r="AA59" s="142"/>
      <c r="AB59" s="142"/>
      <c r="AC59" s="142"/>
      <c r="AD59" s="142"/>
      <c r="AE59" s="142"/>
      <c r="AF59" s="142"/>
      <c r="AG59" s="142"/>
      <c r="AH59" s="142"/>
    </row>
    <row r="60" spans="3:35" ht="3" customHeight="1" thickBot="1">
      <c r="H60" s="147"/>
      <c r="I60" s="147"/>
      <c r="J60" s="147"/>
      <c r="K60" s="147"/>
      <c r="L60" s="147"/>
      <c r="N60" s="153"/>
      <c r="O60" s="153"/>
      <c r="P60" s="153"/>
      <c r="Q60" s="153"/>
      <c r="R60" s="153"/>
      <c r="T60" s="148"/>
      <c r="U60" s="148"/>
      <c r="V60" s="148"/>
      <c r="W60" s="148"/>
      <c r="X60" s="148"/>
      <c r="Y60" s="149"/>
    </row>
    <row r="61" spans="3:35" ht="18.75" customHeight="1" thickTop="1">
      <c r="H61" s="150"/>
      <c r="I61" s="150"/>
      <c r="J61" s="150"/>
      <c r="K61" s="150"/>
      <c r="L61" s="150"/>
      <c r="N61" s="150"/>
      <c r="O61" s="150"/>
      <c r="P61" s="150"/>
      <c r="Q61" s="150"/>
      <c r="R61" s="150"/>
    </row>
    <row r="62" spans="3:35" ht="16.5" customHeight="1">
      <c r="G62" s="147"/>
      <c r="H62" s="147"/>
      <c r="I62" s="147"/>
      <c r="J62" s="147"/>
      <c r="K62" s="147"/>
      <c r="M62" s="153"/>
      <c r="N62" s="153"/>
      <c r="O62" s="153"/>
      <c r="P62" s="153"/>
      <c r="Q62" s="153"/>
      <c r="S62" s="147"/>
      <c r="T62" s="147"/>
      <c r="U62" s="147"/>
      <c r="V62" s="147"/>
      <c r="W62" s="147"/>
    </row>
    <row r="63" spans="3:35" ht="25.5" customHeight="1">
      <c r="C63" s="130" t="s">
        <v>156</v>
      </c>
      <c r="G63" s="147"/>
      <c r="H63" s="147"/>
      <c r="I63" s="147"/>
      <c r="J63" s="147"/>
      <c r="K63" s="147"/>
      <c r="M63" s="153"/>
      <c r="N63" s="153"/>
      <c r="O63" s="153"/>
      <c r="P63" s="153"/>
      <c r="Q63" s="153"/>
      <c r="S63" s="147"/>
      <c r="T63" s="147"/>
      <c r="U63" s="147"/>
      <c r="V63" s="147"/>
      <c r="W63" s="147"/>
    </row>
    <row r="64" spans="3:35" ht="5.25" customHeight="1">
      <c r="G64" s="147"/>
      <c r="H64" s="147"/>
      <c r="I64" s="147"/>
      <c r="J64" s="147"/>
      <c r="K64" s="147"/>
      <c r="M64" s="153"/>
      <c r="N64" s="153"/>
      <c r="O64" s="153"/>
      <c r="P64" s="153"/>
      <c r="Q64" s="153"/>
      <c r="S64" s="147"/>
      <c r="T64" s="147"/>
      <c r="U64" s="147"/>
      <c r="V64" s="147"/>
      <c r="W64" s="147"/>
    </row>
    <row r="65" spans="3:33" ht="15.75" customHeight="1">
      <c r="C65" s="228" t="s">
        <v>157</v>
      </c>
      <c r="D65" s="229"/>
      <c r="E65" s="229"/>
      <c r="F65" s="229"/>
      <c r="G65" s="229"/>
      <c r="H65" s="229"/>
      <c r="I65" s="230"/>
      <c r="J65" s="225" t="s">
        <v>158</v>
      </c>
      <c r="K65" s="225"/>
      <c r="L65" s="225"/>
      <c r="M65" s="225"/>
      <c r="N65" s="226" t="s">
        <v>159</v>
      </c>
      <c r="O65" s="225"/>
      <c r="P65" s="225"/>
      <c r="Q65" s="225"/>
      <c r="R65" s="226" t="s">
        <v>160</v>
      </c>
      <c r="S65" s="225"/>
      <c r="T65" s="225"/>
      <c r="U65" s="225"/>
      <c r="V65" s="226" t="s">
        <v>161</v>
      </c>
      <c r="W65" s="225"/>
      <c r="X65" s="225"/>
      <c r="Y65" s="225"/>
      <c r="Z65" s="226" t="s">
        <v>162</v>
      </c>
      <c r="AA65" s="225"/>
      <c r="AB65" s="225"/>
      <c r="AC65" s="225"/>
      <c r="AD65" s="225" t="s">
        <v>163</v>
      </c>
      <c r="AE65" s="225"/>
      <c r="AF65" s="225"/>
      <c r="AG65" s="225"/>
    </row>
    <row r="66" spans="3:33" ht="15.75" customHeight="1">
      <c r="C66" s="231"/>
      <c r="D66" s="232"/>
      <c r="E66" s="232"/>
      <c r="F66" s="232"/>
      <c r="G66" s="232"/>
      <c r="H66" s="232"/>
      <c r="I66" s="233"/>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row>
    <row r="67" spans="3:33" ht="15.75" customHeight="1">
      <c r="C67" s="234"/>
      <c r="D67" s="235"/>
      <c r="E67" s="235"/>
      <c r="F67" s="235"/>
      <c r="G67" s="235"/>
      <c r="H67" s="235"/>
      <c r="I67" s="236"/>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row>
    <row r="68" spans="3:33" ht="49.5" customHeight="1">
      <c r="C68" s="226" t="s">
        <v>164</v>
      </c>
      <c r="D68" s="225"/>
      <c r="E68" s="225"/>
      <c r="F68" s="225"/>
      <c r="G68" s="225"/>
      <c r="H68" s="225"/>
      <c r="I68" s="225"/>
      <c r="J68" s="227" t="s">
        <v>165</v>
      </c>
      <c r="K68" s="225"/>
      <c r="L68" s="225"/>
      <c r="M68" s="225"/>
      <c r="N68" s="227" t="s">
        <v>166</v>
      </c>
      <c r="O68" s="227"/>
      <c r="P68" s="227"/>
      <c r="Q68" s="227"/>
      <c r="R68" s="227"/>
      <c r="S68" s="227"/>
      <c r="T68" s="227"/>
      <c r="U68" s="227"/>
      <c r="V68" s="227" t="s">
        <v>167</v>
      </c>
      <c r="W68" s="227"/>
      <c r="X68" s="227"/>
      <c r="Y68" s="227"/>
      <c r="Z68" s="227"/>
      <c r="AA68" s="227"/>
      <c r="AB68" s="227"/>
      <c r="AC68" s="227"/>
      <c r="AD68" s="227" t="s">
        <v>168</v>
      </c>
      <c r="AE68" s="225"/>
      <c r="AF68" s="225"/>
      <c r="AG68" s="225"/>
    </row>
    <row r="69" spans="3:33" ht="49.5" customHeight="1">
      <c r="C69" s="226" t="s">
        <v>169</v>
      </c>
      <c r="D69" s="225"/>
      <c r="E69" s="225"/>
      <c r="F69" s="225"/>
      <c r="G69" s="225"/>
      <c r="H69" s="225"/>
      <c r="I69" s="225"/>
      <c r="J69" s="227" t="s">
        <v>166</v>
      </c>
      <c r="K69" s="225"/>
      <c r="L69" s="225"/>
      <c r="M69" s="225"/>
      <c r="N69" s="227" t="s">
        <v>167</v>
      </c>
      <c r="O69" s="227"/>
      <c r="P69" s="227"/>
      <c r="Q69" s="227"/>
      <c r="R69" s="227"/>
      <c r="S69" s="227"/>
      <c r="T69" s="227"/>
      <c r="U69" s="227"/>
      <c r="V69" s="227"/>
      <c r="W69" s="227"/>
      <c r="X69" s="227"/>
      <c r="Y69" s="227"/>
      <c r="Z69" s="227" t="s">
        <v>168</v>
      </c>
      <c r="AA69" s="227"/>
      <c r="AB69" s="227"/>
      <c r="AC69" s="227"/>
      <c r="AD69" s="227"/>
      <c r="AE69" s="227"/>
      <c r="AF69" s="227"/>
      <c r="AG69" s="227"/>
    </row>
    <row r="70" spans="3:33" ht="49.5" customHeight="1">
      <c r="C70" s="226" t="s">
        <v>170</v>
      </c>
      <c r="D70" s="225"/>
      <c r="E70" s="225"/>
      <c r="F70" s="225"/>
      <c r="G70" s="225"/>
      <c r="H70" s="225"/>
      <c r="I70" s="225"/>
      <c r="J70" s="227" t="s">
        <v>171</v>
      </c>
      <c r="K70" s="225"/>
      <c r="L70" s="225"/>
      <c r="M70" s="225"/>
      <c r="N70" s="227" t="s">
        <v>172</v>
      </c>
      <c r="O70" s="225"/>
      <c r="P70" s="225"/>
      <c r="Q70" s="225"/>
      <c r="R70" s="227" t="s">
        <v>173</v>
      </c>
      <c r="S70" s="225"/>
      <c r="T70" s="225"/>
      <c r="U70" s="225"/>
      <c r="V70" s="227" t="s">
        <v>166</v>
      </c>
      <c r="W70" s="225"/>
      <c r="X70" s="225"/>
      <c r="Y70" s="225"/>
      <c r="Z70" s="227" t="s">
        <v>167</v>
      </c>
      <c r="AA70" s="227"/>
      <c r="AB70" s="227"/>
      <c r="AC70" s="227"/>
      <c r="AD70" s="227"/>
      <c r="AE70" s="227"/>
      <c r="AF70" s="227"/>
      <c r="AG70" s="227"/>
    </row>
    <row r="71" spans="3:33" ht="49.5" customHeight="1">
      <c r="C71" s="226" t="s">
        <v>174</v>
      </c>
      <c r="D71" s="225"/>
      <c r="E71" s="225"/>
      <c r="F71" s="225"/>
      <c r="G71" s="225"/>
      <c r="H71" s="225"/>
      <c r="I71" s="225"/>
      <c r="J71" s="227" t="s">
        <v>173</v>
      </c>
      <c r="K71" s="225"/>
      <c r="L71" s="225"/>
      <c r="M71" s="225"/>
      <c r="N71" s="227" t="s">
        <v>166</v>
      </c>
      <c r="O71" s="225"/>
      <c r="P71" s="225"/>
      <c r="Q71" s="225"/>
      <c r="R71" s="227" t="s">
        <v>167</v>
      </c>
      <c r="S71" s="227"/>
      <c r="T71" s="227"/>
      <c r="U71" s="227"/>
      <c r="V71" s="227"/>
      <c r="W71" s="227"/>
      <c r="X71" s="227"/>
      <c r="Y71" s="227"/>
      <c r="Z71" s="227"/>
      <c r="AA71" s="227"/>
      <c r="AB71" s="227"/>
      <c r="AC71" s="227"/>
      <c r="AD71" s="227" t="s">
        <v>168</v>
      </c>
      <c r="AE71" s="225"/>
      <c r="AF71" s="225"/>
      <c r="AG71" s="225"/>
    </row>
    <row r="72" spans="3:33" ht="49.5" customHeight="1">
      <c r="C72" s="225" t="s">
        <v>175</v>
      </c>
      <c r="D72" s="225"/>
      <c r="E72" s="225"/>
      <c r="F72" s="225"/>
      <c r="G72" s="225"/>
      <c r="H72" s="225"/>
      <c r="I72" s="225"/>
      <c r="J72" s="227" t="s">
        <v>171</v>
      </c>
      <c r="K72" s="225"/>
      <c r="L72" s="225"/>
      <c r="M72" s="225"/>
      <c r="N72" s="227" t="s">
        <v>172</v>
      </c>
      <c r="O72" s="225"/>
      <c r="P72" s="225"/>
      <c r="Q72" s="225"/>
      <c r="R72" s="227" t="s">
        <v>166</v>
      </c>
      <c r="S72" s="227"/>
      <c r="T72" s="227"/>
      <c r="U72" s="227"/>
      <c r="V72" s="227"/>
      <c r="W72" s="227"/>
      <c r="X72" s="227"/>
      <c r="Y72" s="227"/>
      <c r="Z72" s="227" t="s">
        <v>167</v>
      </c>
      <c r="AA72" s="227"/>
      <c r="AB72" s="227"/>
      <c r="AC72" s="227"/>
      <c r="AD72" s="227"/>
      <c r="AE72" s="227"/>
      <c r="AF72" s="227"/>
      <c r="AG72" s="227"/>
    </row>
    <row r="73" spans="3:33" ht="1.5" customHeight="1"/>
    <row r="74" spans="3:33" ht="16.5" customHeight="1">
      <c r="C74" s="129" t="s">
        <v>176</v>
      </c>
    </row>
    <row r="75" spans="3:33" ht="16.5" customHeight="1"/>
    <row r="76" spans="3:33" ht="16.5" customHeight="1"/>
    <row r="77" spans="3:33" ht="16.5" customHeight="1"/>
    <row r="78" spans="3:33" ht="16.5" customHeight="1"/>
    <row r="79" spans="3:33" ht="16.5" customHeight="1"/>
    <row r="80" spans="3:33"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sheetData>
  <sheetProtection algorithmName="SHA-512" hashValue="ZPo91RovryH1A3RodqCGlPy9R8sB5moK47o2W/qKGGQ79rYH3pANci6G3s308fOdUzNlw7sGl0pmKR5RjPlb+w==" saltValue="S6lk24YcSfpsCn3M4G+IHA==" spinCount="100000" sheet="1" selectLockedCells="1" selectUnlockedCells="1"/>
  <mergeCells count="93">
    <mergeCell ref="C71:I71"/>
    <mergeCell ref="J71:M71"/>
    <mergeCell ref="N71:Q71"/>
    <mergeCell ref="R71:AC71"/>
    <mergeCell ref="AD71:AG71"/>
    <mergeCell ref="C72:I72"/>
    <mergeCell ref="J72:M72"/>
    <mergeCell ref="N72:Q72"/>
    <mergeCell ref="R72:Y72"/>
    <mergeCell ref="Z72:AG72"/>
    <mergeCell ref="C69:I69"/>
    <mergeCell ref="J69:M69"/>
    <mergeCell ref="N69:Y69"/>
    <mergeCell ref="Z69:AG69"/>
    <mergeCell ref="C70:I70"/>
    <mergeCell ref="J70:M70"/>
    <mergeCell ref="N70:Q70"/>
    <mergeCell ref="R70:U70"/>
    <mergeCell ref="V70:Y70"/>
    <mergeCell ref="Z70:AG70"/>
    <mergeCell ref="AD65:AG67"/>
    <mergeCell ref="C68:I68"/>
    <mergeCell ref="J68:M68"/>
    <mergeCell ref="N68:U68"/>
    <mergeCell ref="V68:AC68"/>
    <mergeCell ref="AD68:AG68"/>
    <mergeCell ref="C65:I67"/>
    <mergeCell ref="J65:M67"/>
    <mergeCell ref="N65:Q67"/>
    <mergeCell ref="R65:U67"/>
    <mergeCell ref="V65:Y67"/>
    <mergeCell ref="Z65:AC67"/>
    <mergeCell ref="AA39:AB39"/>
    <mergeCell ref="C51:AI51"/>
    <mergeCell ref="N55:O55"/>
    <mergeCell ref="H57:L57"/>
    <mergeCell ref="N57:R57"/>
    <mergeCell ref="AD39:AH39"/>
    <mergeCell ref="C42:AI42"/>
    <mergeCell ref="H46:Q46"/>
    <mergeCell ref="H48:Q48"/>
    <mergeCell ref="S48:T48"/>
    <mergeCell ref="V48:Z48"/>
    <mergeCell ref="S39:U39"/>
    <mergeCell ref="J55:L55"/>
    <mergeCell ref="O44:P44"/>
    <mergeCell ref="H59:L59"/>
    <mergeCell ref="N59:R59"/>
    <mergeCell ref="T59:Y59"/>
    <mergeCell ref="W39:X39"/>
    <mergeCell ref="E35:G35"/>
    <mergeCell ref="H37:K37"/>
    <mergeCell ref="N37:Q37"/>
    <mergeCell ref="H39:K39"/>
    <mergeCell ref="N39:Q39"/>
    <mergeCell ref="V32:Z32"/>
    <mergeCell ref="D19:K19"/>
    <mergeCell ref="M19:R19"/>
    <mergeCell ref="D21:K21"/>
    <mergeCell ref="M21:R21"/>
    <mergeCell ref="C23:AI23"/>
    <mergeCell ref="E28:G28"/>
    <mergeCell ref="H30:K30"/>
    <mergeCell ref="M30:P30"/>
    <mergeCell ref="H32:K32"/>
    <mergeCell ref="M32:P32"/>
    <mergeCell ref="S32:T32"/>
    <mergeCell ref="D17:K17"/>
    <mergeCell ref="M17:R17"/>
    <mergeCell ref="J11:R11"/>
    <mergeCell ref="S11:X11"/>
    <mergeCell ref="Y11:AG11"/>
    <mergeCell ref="D12:I12"/>
    <mergeCell ref="J12:R12"/>
    <mergeCell ref="S12:X12"/>
    <mergeCell ref="Y12:AG12"/>
    <mergeCell ref="D13:I13"/>
    <mergeCell ref="J13:R13"/>
    <mergeCell ref="S13:X13"/>
    <mergeCell ref="Y13:AG13"/>
    <mergeCell ref="B15:AH15"/>
    <mergeCell ref="B1:AG2"/>
    <mergeCell ref="AK4:BJ16"/>
    <mergeCell ref="B5:AH5"/>
    <mergeCell ref="D8:I8"/>
    <mergeCell ref="J8:AG8"/>
    <mergeCell ref="D9:I9"/>
    <mergeCell ref="J9:AG9"/>
    <mergeCell ref="D10:I10"/>
    <mergeCell ref="J10:AG10"/>
    <mergeCell ref="D11:I11"/>
    <mergeCell ref="D7:I7"/>
    <mergeCell ref="J7:AG7"/>
  </mergeCells>
  <phoneticPr fontId="2"/>
  <dataValidations count="1">
    <dataValidation type="list" allowBlank="1" showInputMessage="1" showErrorMessage="1" sqref="W13:X13 JS13:JT13 TO13:TP13 ADK13:ADL13 ANG13:ANH13 AXC13:AXD13 BGY13:BGZ13 BQU13:BQV13 CAQ13:CAR13 CKM13:CKN13 CUI13:CUJ13 DEE13:DEF13 DOA13:DOB13 DXW13:DXX13 EHS13:EHT13 ERO13:ERP13 FBK13:FBL13 FLG13:FLH13 FVC13:FVD13 GEY13:GEZ13 GOU13:GOV13 GYQ13:GYR13 HIM13:HIN13 HSI13:HSJ13 ICE13:ICF13 IMA13:IMB13 IVW13:IVX13 JFS13:JFT13 JPO13:JPP13 JZK13:JZL13 KJG13:KJH13 KTC13:KTD13 LCY13:LCZ13 LMU13:LMV13 LWQ13:LWR13 MGM13:MGN13 MQI13:MQJ13 NAE13:NAF13 NKA13:NKB13 NTW13:NTX13 ODS13:ODT13 ONO13:ONP13 OXK13:OXL13 PHG13:PHH13 PRC13:PRD13 QAY13:QAZ13 QKU13:QKV13 QUQ13:QUR13 REM13:REN13 ROI13:ROJ13 RYE13:RYF13 SIA13:SIB13 SRW13:SRX13 TBS13:TBT13 TLO13:TLP13 TVK13:TVL13 UFG13:UFH13 UPC13:UPD13 UYY13:UYZ13 VIU13:VIV13 VSQ13:VSR13 WCM13:WCN13 WMI13:WMJ13 WWE13:WWF13 W65549:X65549 JS65549:JT65549 TO65549:TP65549 ADK65549:ADL65549 ANG65549:ANH65549 AXC65549:AXD65549 BGY65549:BGZ65549 BQU65549:BQV65549 CAQ65549:CAR65549 CKM65549:CKN65549 CUI65549:CUJ65549 DEE65549:DEF65549 DOA65549:DOB65549 DXW65549:DXX65549 EHS65549:EHT65549 ERO65549:ERP65549 FBK65549:FBL65549 FLG65549:FLH65549 FVC65549:FVD65549 GEY65549:GEZ65549 GOU65549:GOV65549 GYQ65549:GYR65549 HIM65549:HIN65549 HSI65549:HSJ65549 ICE65549:ICF65549 IMA65549:IMB65549 IVW65549:IVX65549 JFS65549:JFT65549 JPO65549:JPP65549 JZK65549:JZL65549 KJG65549:KJH65549 KTC65549:KTD65549 LCY65549:LCZ65549 LMU65549:LMV65549 LWQ65549:LWR65549 MGM65549:MGN65549 MQI65549:MQJ65549 NAE65549:NAF65549 NKA65549:NKB65549 NTW65549:NTX65549 ODS65549:ODT65549 ONO65549:ONP65549 OXK65549:OXL65549 PHG65549:PHH65549 PRC65549:PRD65549 QAY65549:QAZ65549 QKU65549:QKV65549 QUQ65549:QUR65549 REM65549:REN65549 ROI65549:ROJ65549 RYE65549:RYF65549 SIA65549:SIB65549 SRW65549:SRX65549 TBS65549:TBT65549 TLO65549:TLP65549 TVK65549:TVL65549 UFG65549:UFH65549 UPC65549:UPD65549 UYY65549:UYZ65549 VIU65549:VIV65549 VSQ65549:VSR65549 WCM65549:WCN65549 WMI65549:WMJ65549 WWE65549:WWF65549 W131085:X131085 JS131085:JT131085 TO131085:TP131085 ADK131085:ADL131085 ANG131085:ANH131085 AXC131085:AXD131085 BGY131085:BGZ131085 BQU131085:BQV131085 CAQ131085:CAR131085 CKM131085:CKN131085 CUI131085:CUJ131085 DEE131085:DEF131085 DOA131085:DOB131085 DXW131085:DXX131085 EHS131085:EHT131085 ERO131085:ERP131085 FBK131085:FBL131085 FLG131085:FLH131085 FVC131085:FVD131085 GEY131085:GEZ131085 GOU131085:GOV131085 GYQ131085:GYR131085 HIM131085:HIN131085 HSI131085:HSJ131085 ICE131085:ICF131085 IMA131085:IMB131085 IVW131085:IVX131085 JFS131085:JFT131085 JPO131085:JPP131085 JZK131085:JZL131085 KJG131085:KJH131085 KTC131085:KTD131085 LCY131085:LCZ131085 LMU131085:LMV131085 LWQ131085:LWR131085 MGM131085:MGN131085 MQI131085:MQJ131085 NAE131085:NAF131085 NKA131085:NKB131085 NTW131085:NTX131085 ODS131085:ODT131085 ONO131085:ONP131085 OXK131085:OXL131085 PHG131085:PHH131085 PRC131085:PRD131085 QAY131085:QAZ131085 QKU131085:QKV131085 QUQ131085:QUR131085 REM131085:REN131085 ROI131085:ROJ131085 RYE131085:RYF131085 SIA131085:SIB131085 SRW131085:SRX131085 TBS131085:TBT131085 TLO131085:TLP131085 TVK131085:TVL131085 UFG131085:UFH131085 UPC131085:UPD131085 UYY131085:UYZ131085 VIU131085:VIV131085 VSQ131085:VSR131085 WCM131085:WCN131085 WMI131085:WMJ131085 WWE131085:WWF131085 W196621:X196621 JS196621:JT196621 TO196621:TP196621 ADK196621:ADL196621 ANG196621:ANH196621 AXC196621:AXD196621 BGY196621:BGZ196621 BQU196621:BQV196621 CAQ196621:CAR196621 CKM196621:CKN196621 CUI196621:CUJ196621 DEE196621:DEF196621 DOA196621:DOB196621 DXW196621:DXX196621 EHS196621:EHT196621 ERO196621:ERP196621 FBK196621:FBL196621 FLG196621:FLH196621 FVC196621:FVD196621 GEY196621:GEZ196621 GOU196621:GOV196621 GYQ196621:GYR196621 HIM196621:HIN196621 HSI196621:HSJ196621 ICE196621:ICF196621 IMA196621:IMB196621 IVW196621:IVX196621 JFS196621:JFT196621 JPO196621:JPP196621 JZK196621:JZL196621 KJG196621:KJH196621 KTC196621:KTD196621 LCY196621:LCZ196621 LMU196621:LMV196621 LWQ196621:LWR196621 MGM196621:MGN196621 MQI196621:MQJ196621 NAE196621:NAF196621 NKA196621:NKB196621 NTW196621:NTX196621 ODS196621:ODT196621 ONO196621:ONP196621 OXK196621:OXL196621 PHG196621:PHH196621 PRC196621:PRD196621 QAY196621:QAZ196621 QKU196621:QKV196621 QUQ196621:QUR196621 REM196621:REN196621 ROI196621:ROJ196621 RYE196621:RYF196621 SIA196621:SIB196621 SRW196621:SRX196621 TBS196621:TBT196621 TLO196621:TLP196621 TVK196621:TVL196621 UFG196621:UFH196621 UPC196621:UPD196621 UYY196621:UYZ196621 VIU196621:VIV196621 VSQ196621:VSR196621 WCM196621:WCN196621 WMI196621:WMJ196621 WWE196621:WWF196621 W262157:X262157 JS262157:JT262157 TO262157:TP262157 ADK262157:ADL262157 ANG262157:ANH262157 AXC262157:AXD262157 BGY262157:BGZ262157 BQU262157:BQV262157 CAQ262157:CAR262157 CKM262157:CKN262157 CUI262157:CUJ262157 DEE262157:DEF262157 DOA262157:DOB262157 DXW262157:DXX262157 EHS262157:EHT262157 ERO262157:ERP262157 FBK262157:FBL262157 FLG262157:FLH262157 FVC262157:FVD262157 GEY262157:GEZ262157 GOU262157:GOV262157 GYQ262157:GYR262157 HIM262157:HIN262157 HSI262157:HSJ262157 ICE262157:ICF262157 IMA262157:IMB262157 IVW262157:IVX262157 JFS262157:JFT262157 JPO262157:JPP262157 JZK262157:JZL262157 KJG262157:KJH262157 KTC262157:KTD262157 LCY262157:LCZ262157 LMU262157:LMV262157 LWQ262157:LWR262157 MGM262157:MGN262157 MQI262157:MQJ262157 NAE262157:NAF262157 NKA262157:NKB262157 NTW262157:NTX262157 ODS262157:ODT262157 ONO262157:ONP262157 OXK262157:OXL262157 PHG262157:PHH262157 PRC262157:PRD262157 QAY262157:QAZ262157 QKU262157:QKV262157 QUQ262157:QUR262157 REM262157:REN262157 ROI262157:ROJ262157 RYE262157:RYF262157 SIA262157:SIB262157 SRW262157:SRX262157 TBS262157:TBT262157 TLO262157:TLP262157 TVK262157:TVL262157 UFG262157:UFH262157 UPC262157:UPD262157 UYY262157:UYZ262157 VIU262157:VIV262157 VSQ262157:VSR262157 WCM262157:WCN262157 WMI262157:WMJ262157 WWE262157:WWF262157 W327693:X327693 JS327693:JT327693 TO327693:TP327693 ADK327693:ADL327693 ANG327693:ANH327693 AXC327693:AXD327693 BGY327693:BGZ327693 BQU327693:BQV327693 CAQ327693:CAR327693 CKM327693:CKN327693 CUI327693:CUJ327693 DEE327693:DEF327693 DOA327693:DOB327693 DXW327693:DXX327693 EHS327693:EHT327693 ERO327693:ERP327693 FBK327693:FBL327693 FLG327693:FLH327693 FVC327693:FVD327693 GEY327693:GEZ327693 GOU327693:GOV327693 GYQ327693:GYR327693 HIM327693:HIN327693 HSI327693:HSJ327693 ICE327693:ICF327693 IMA327693:IMB327693 IVW327693:IVX327693 JFS327693:JFT327693 JPO327693:JPP327693 JZK327693:JZL327693 KJG327693:KJH327693 KTC327693:KTD327693 LCY327693:LCZ327693 LMU327693:LMV327693 LWQ327693:LWR327693 MGM327693:MGN327693 MQI327693:MQJ327693 NAE327693:NAF327693 NKA327693:NKB327693 NTW327693:NTX327693 ODS327693:ODT327693 ONO327693:ONP327693 OXK327693:OXL327693 PHG327693:PHH327693 PRC327693:PRD327693 QAY327693:QAZ327693 QKU327693:QKV327693 QUQ327693:QUR327693 REM327693:REN327693 ROI327693:ROJ327693 RYE327693:RYF327693 SIA327693:SIB327693 SRW327693:SRX327693 TBS327693:TBT327693 TLO327693:TLP327693 TVK327693:TVL327693 UFG327693:UFH327693 UPC327693:UPD327693 UYY327693:UYZ327693 VIU327693:VIV327693 VSQ327693:VSR327693 WCM327693:WCN327693 WMI327693:WMJ327693 WWE327693:WWF327693 W393229:X393229 JS393229:JT393229 TO393229:TP393229 ADK393229:ADL393229 ANG393229:ANH393229 AXC393229:AXD393229 BGY393229:BGZ393229 BQU393229:BQV393229 CAQ393229:CAR393229 CKM393229:CKN393229 CUI393229:CUJ393229 DEE393229:DEF393229 DOA393229:DOB393229 DXW393229:DXX393229 EHS393229:EHT393229 ERO393229:ERP393229 FBK393229:FBL393229 FLG393229:FLH393229 FVC393229:FVD393229 GEY393229:GEZ393229 GOU393229:GOV393229 GYQ393229:GYR393229 HIM393229:HIN393229 HSI393229:HSJ393229 ICE393229:ICF393229 IMA393229:IMB393229 IVW393229:IVX393229 JFS393229:JFT393229 JPO393229:JPP393229 JZK393229:JZL393229 KJG393229:KJH393229 KTC393229:KTD393229 LCY393229:LCZ393229 LMU393229:LMV393229 LWQ393229:LWR393229 MGM393229:MGN393229 MQI393229:MQJ393229 NAE393229:NAF393229 NKA393229:NKB393229 NTW393229:NTX393229 ODS393229:ODT393229 ONO393229:ONP393229 OXK393229:OXL393229 PHG393229:PHH393229 PRC393229:PRD393229 QAY393229:QAZ393229 QKU393229:QKV393229 QUQ393229:QUR393229 REM393229:REN393229 ROI393229:ROJ393229 RYE393229:RYF393229 SIA393229:SIB393229 SRW393229:SRX393229 TBS393229:TBT393229 TLO393229:TLP393229 TVK393229:TVL393229 UFG393229:UFH393229 UPC393229:UPD393229 UYY393229:UYZ393229 VIU393229:VIV393229 VSQ393229:VSR393229 WCM393229:WCN393229 WMI393229:WMJ393229 WWE393229:WWF393229 W458765:X458765 JS458765:JT458765 TO458765:TP458765 ADK458765:ADL458765 ANG458765:ANH458765 AXC458765:AXD458765 BGY458765:BGZ458765 BQU458765:BQV458765 CAQ458765:CAR458765 CKM458765:CKN458765 CUI458765:CUJ458765 DEE458765:DEF458765 DOA458765:DOB458765 DXW458765:DXX458765 EHS458765:EHT458765 ERO458765:ERP458765 FBK458765:FBL458765 FLG458765:FLH458765 FVC458765:FVD458765 GEY458765:GEZ458765 GOU458765:GOV458765 GYQ458765:GYR458765 HIM458765:HIN458765 HSI458765:HSJ458765 ICE458765:ICF458765 IMA458765:IMB458765 IVW458765:IVX458765 JFS458765:JFT458765 JPO458765:JPP458765 JZK458765:JZL458765 KJG458765:KJH458765 KTC458765:KTD458765 LCY458765:LCZ458765 LMU458765:LMV458765 LWQ458765:LWR458765 MGM458765:MGN458765 MQI458765:MQJ458765 NAE458765:NAF458765 NKA458765:NKB458765 NTW458765:NTX458765 ODS458765:ODT458765 ONO458765:ONP458765 OXK458765:OXL458765 PHG458765:PHH458765 PRC458765:PRD458765 QAY458765:QAZ458765 QKU458765:QKV458765 QUQ458765:QUR458765 REM458765:REN458765 ROI458765:ROJ458765 RYE458765:RYF458765 SIA458765:SIB458765 SRW458765:SRX458765 TBS458765:TBT458765 TLO458765:TLP458765 TVK458765:TVL458765 UFG458765:UFH458765 UPC458765:UPD458765 UYY458765:UYZ458765 VIU458765:VIV458765 VSQ458765:VSR458765 WCM458765:WCN458765 WMI458765:WMJ458765 WWE458765:WWF458765 W524301:X524301 JS524301:JT524301 TO524301:TP524301 ADK524301:ADL524301 ANG524301:ANH524301 AXC524301:AXD524301 BGY524301:BGZ524301 BQU524301:BQV524301 CAQ524301:CAR524301 CKM524301:CKN524301 CUI524301:CUJ524301 DEE524301:DEF524301 DOA524301:DOB524301 DXW524301:DXX524301 EHS524301:EHT524301 ERO524301:ERP524301 FBK524301:FBL524301 FLG524301:FLH524301 FVC524301:FVD524301 GEY524301:GEZ524301 GOU524301:GOV524301 GYQ524301:GYR524301 HIM524301:HIN524301 HSI524301:HSJ524301 ICE524301:ICF524301 IMA524301:IMB524301 IVW524301:IVX524301 JFS524301:JFT524301 JPO524301:JPP524301 JZK524301:JZL524301 KJG524301:KJH524301 KTC524301:KTD524301 LCY524301:LCZ524301 LMU524301:LMV524301 LWQ524301:LWR524301 MGM524301:MGN524301 MQI524301:MQJ524301 NAE524301:NAF524301 NKA524301:NKB524301 NTW524301:NTX524301 ODS524301:ODT524301 ONO524301:ONP524301 OXK524301:OXL524301 PHG524301:PHH524301 PRC524301:PRD524301 QAY524301:QAZ524301 QKU524301:QKV524301 QUQ524301:QUR524301 REM524301:REN524301 ROI524301:ROJ524301 RYE524301:RYF524301 SIA524301:SIB524301 SRW524301:SRX524301 TBS524301:TBT524301 TLO524301:TLP524301 TVK524301:TVL524301 UFG524301:UFH524301 UPC524301:UPD524301 UYY524301:UYZ524301 VIU524301:VIV524301 VSQ524301:VSR524301 WCM524301:WCN524301 WMI524301:WMJ524301 WWE524301:WWF524301 W589837:X589837 JS589837:JT589837 TO589837:TP589837 ADK589837:ADL589837 ANG589837:ANH589837 AXC589837:AXD589837 BGY589837:BGZ589837 BQU589837:BQV589837 CAQ589837:CAR589837 CKM589837:CKN589837 CUI589837:CUJ589837 DEE589837:DEF589837 DOA589837:DOB589837 DXW589837:DXX589837 EHS589837:EHT589837 ERO589837:ERP589837 FBK589837:FBL589837 FLG589837:FLH589837 FVC589837:FVD589837 GEY589837:GEZ589837 GOU589837:GOV589837 GYQ589837:GYR589837 HIM589837:HIN589837 HSI589837:HSJ589837 ICE589837:ICF589837 IMA589837:IMB589837 IVW589837:IVX589837 JFS589837:JFT589837 JPO589837:JPP589837 JZK589837:JZL589837 KJG589837:KJH589837 KTC589837:KTD589837 LCY589837:LCZ589837 LMU589837:LMV589837 LWQ589837:LWR589837 MGM589837:MGN589837 MQI589837:MQJ589837 NAE589837:NAF589837 NKA589837:NKB589837 NTW589837:NTX589837 ODS589837:ODT589837 ONO589837:ONP589837 OXK589837:OXL589837 PHG589837:PHH589837 PRC589837:PRD589837 QAY589837:QAZ589837 QKU589837:QKV589837 QUQ589837:QUR589837 REM589837:REN589837 ROI589837:ROJ589837 RYE589837:RYF589837 SIA589837:SIB589837 SRW589837:SRX589837 TBS589837:TBT589837 TLO589837:TLP589837 TVK589837:TVL589837 UFG589837:UFH589837 UPC589837:UPD589837 UYY589837:UYZ589837 VIU589837:VIV589837 VSQ589837:VSR589837 WCM589837:WCN589837 WMI589837:WMJ589837 WWE589837:WWF589837 W655373:X655373 JS655373:JT655373 TO655373:TP655373 ADK655373:ADL655373 ANG655373:ANH655373 AXC655373:AXD655373 BGY655373:BGZ655373 BQU655373:BQV655373 CAQ655373:CAR655373 CKM655373:CKN655373 CUI655373:CUJ655373 DEE655373:DEF655373 DOA655373:DOB655373 DXW655373:DXX655373 EHS655373:EHT655373 ERO655373:ERP655373 FBK655373:FBL655373 FLG655373:FLH655373 FVC655373:FVD655373 GEY655373:GEZ655373 GOU655373:GOV655373 GYQ655373:GYR655373 HIM655373:HIN655373 HSI655373:HSJ655373 ICE655373:ICF655373 IMA655373:IMB655373 IVW655373:IVX655373 JFS655373:JFT655373 JPO655373:JPP655373 JZK655373:JZL655373 KJG655373:KJH655373 KTC655373:KTD655373 LCY655373:LCZ655373 LMU655373:LMV655373 LWQ655373:LWR655373 MGM655373:MGN655373 MQI655373:MQJ655373 NAE655373:NAF655373 NKA655373:NKB655373 NTW655373:NTX655373 ODS655373:ODT655373 ONO655373:ONP655373 OXK655373:OXL655373 PHG655373:PHH655373 PRC655373:PRD655373 QAY655373:QAZ655373 QKU655373:QKV655373 QUQ655373:QUR655373 REM655373:REN655373 ROI655373:ROJ655373 RYE655373:RYF655373 SIA655373:SIB655373 SRW655373:SRX655373 TBS655373:TBT655373 TLO655373:TLP655373 TVK655373:TVL655373 UFG655373:UFH655373 UPC655373:UPD655373 UYY655373:UYZ655373 VIU655373:VIV655373 VSQ655373:VSR655373 WCM655373:WCN655373 WMI655373:WMJ655373 WWE655373:WWF655373 W720909:X720909 JS720909:JT720909 TO720909:TP720909 ADK720909:ADL720909 ANG720909:ANH720909 AXC720909:AXD720909 BGY720909:BGZ720909 BQU720909:BQV720909 CAQ720909:CAR720909 CKM720909:CKN720909 CUI720909:CUJ720909 DEE720909:DEF720909 DOA720909:DOB720909 DXW720909:DXX720909 EHS720909:EHT720909 ERO720909:ERP720909 FBK720909:FBL720909 FLG720909:FLH720909 FVC720909:FVD720909 GEY720909:GEZ720909 GOU720909:GOV720909 GYQ720909:GYR720909 HIM720909:HIN720909 HSI720909:HSJ720909 ICE720909:ICF720909 IMA720909:IMB720909 IVW720909:IVX720909 JFS720909:JFT720909 JPO720909:JPP720909 JZK720909:JZL720909 KJG720909:KJH720909 KTC720909:KTD720909 LCY720909:LCZ720909 LMU720909:LMV720909 LWQ720909:LWR720909 MGM720909:MGN720909 MQI720909:MQJ720909 NAE720909:NAF720909 NKA720909:NKB720909 NTW720909:NTX720909 ODS720909:ODT720909 ONO720909:ONP720909 OXK720909:OXL720909 PHG720909:PHH720909 PRC720909:PRD720909 QAY720909:QAZ720909 QKU720909:QKV720909 QUQ720909:QUR720909 REM720909:REN720909 ROI720909:ROJ720909 RYE720909:RYF720909 SIA720909:SIB720909 SRW720909:SRX720909 TBS720909:TBT720909 TLO720909:TLP720909 TVK720909:TVL720909 UFG720909:UFH720909 UPC720909:UPD720909 UYY720909:UYZ720909 VIU720909:VIV720909 VSQ720909:VSR720909 WCM720909:WCN720909 WMI720909:WMJ720909 WWE720909:WWF720909 W786445:X786445 JS786445:JT786445 TO786445:TP786445 ADK786445:ADL786445 ANG786445:ANH786445 AXC786445:AXD786445 BGY786445:BGZ786445 BQU786445:BQV786445 CAQ786445:CAR786445 CKM786445:CKN786445 CUI786445:CUJ786445 DEE786445:DEF786445 DOA786445:DOB786445 DXW786445:DXX786445 EHS786445:EHT786445 ERO786445:ERP786445 FBK786445:FBL786445 FLG786445:FLH786445 FVC786445:FVD786445 GEY786445:GEZ786445 GOU786445:GOV786445 GYQ786445:GYR786445 HIM786445:HIN786445 HSI786445:HSJ786445 ICE786445:ICF786445 IMA786445:IMB786445 IVW786445:IVX786445 JFS786445:JFT786445 JPO786445:JPP786445 JZK786445:JZL786445 KJG786445:KJH786445 KTC786445:KTD786445 LCY786445:LCZ786445 LMU786445:LMV786445 LWQ786445:LWR786445 MGM786445:MGN786445 MQI786445:MQJ786445 NAE786445:NAF786445 NKA786445:NKB786445 NTW786445:NTX786445 ODS786445:ODT786445 ONO786445:ONP786445 OXK786445:OXL786445 PHG786445:PHH786445 PRC786445:PRD786445 QAY786445:QAZ786445 QKU786445:QKV786445 QUQ786445:QUR786445 REM786445:REN786445 ROI786445:ROJ786445 RYE786445:RYF786445 SIA786445:SIB786445 SRW786445:SRX786445 TBS786445:TBT786445 TLO786445:TLP786445 TVK786445:TVL786445 UFG786445:UFH786445 UPC786445:UPD786445 UYY786445:UYZ786445 VIU786445:VIV786445 VSQ786445:VSR786445 WCM786445:WCN786445 WMI786445:WMJ786445 WWE786445:WWF786445 W851981:X851981 JS851981:JT851981 TO851981:TP851981 ADK851981:ADL851981 ANG851981:ANH851981 AXC851981:AXD851981 BGY851981:BGZ851981 BQU851981:BQV851981 CAQ851981:CAR851981 CKM851981:CKN851981 CUI851981:CUJ851981 DEE851981:DEF851981 DOA851981:DOB851981 DXW851981:DXX851981 EHS851981:EHT851981 ERO851981:ERP851981 FBK851981:FBL851981 FLG851981:FLH851981 FVC851981:FVD851981 GEY851981:GEZ851981 GOU851981:GOV851981 GYQ851981:GYR851981 HIM851981:HIN851981 HSI851981:HSJ851981 ICE851981:ICF851981 IMA851981:IMB851981 IVW851981:IVX851981 JFS851981:JFT851981 JPO851981:JPP851981 JZK851981:JZL851981 KJG851981:KJH851981 KTC851981:KTD851981 LCY851981:LCZ851981 LMU851981:LMV851981 LWQ851981:LWR851981 MGM851981:MGN851981 MQI851981:MQJ851981 NAE851981:NAF851981 NKA851981:NKB851981 NTW851981:NTX851981 ODS851981:ODT851981 ONO851981:ONP851981 OXK851981:OXL851981 PHG851981:PHH851981 PRC851981:PRD851981 QAY851981:QAZ851981 QKU851981:QKV851981 QUQ851981:QUR851981 REM851981:REN851981 ROI851981:ROJ851981 RYE851981:RYF851981 SIA851981:SIB851981 SRW851981:SRX851981 TBS851981:TBT851981 TLO851981:TLP851981 TVK851981:TVL851981 UFG851981:UFH851981 UPC851981:UPD851981 UYY851981:UYZ851981 VIU851981:VIV851981 VSQ851981:VSR851981 WCM851981:WCN851981 WMI851981:WMJ851981 WWE851981:WWF851981 W917517:X917517 JS917517:JT917517 TO917517:TP917517 ADK917517:ADL917517 ANG917517:ANH917517 AXC917517:AXD917517 BGY917517:BGZ917517 BQU917517:BQV917517 CAQ917517:CAR917517 CKM917517:CKN917517 CUI917517:CUJ917517 DEE917517:DEF917517 DOA917517:DOB917517 DXW917517:DXX917517 EHS917517:EHT917517 ERO917517:ERP917517 FBK917517:FBL917517 FLG917517:FLH917517 FVC917517:FVD917517 GEY917517:GEZ917517 GOU917517:GOV917517 GYQ917517:GYR917517 HIM917517:HIN917517 HSI917517:HSJ917517 ICE917517:ICF917517 IMA917517:IMB917517 IVW917517:IVX917517 JFS917517:JFT917517 JPO917517:JPP917517 JZK917517:JZL917517 KJG917517:KJH917517 KTC917517:KTD917517 LCY917517:LCZ917517 LMU917517:LMV917517 LWQ917517:LWR917517 MGM917517:MGN917517 MQI917517:MQJ917517 NAE917517:NAF917517 NKA917517:NKB917517 NTW917517:NTX917517 ODS917517:ODT917517 ONO917517:ONP917517 OXK917517:OXL917517 PHG917517:PHH917517 PRC917517:PRD917517 QAY917517:QAZ917517 QKU917517:QKV917517 QUQ917517:QUR917517 REM917517:REN917517 ROI917517:ROJ917517 RYE917517:RYF917517 SIA917517:SIB917517 SRW917517:SRX917517 TBS917517:TBT917517 TLO917517:TLP917517 TVK917517:TVL917517 UFG917517:UFH917517 UPC917517:UPD917517 UYY917517:UYZ917517 VIU917517:VIV917517 VSQ917517:VSR917517 WCM917517:WCN917517 WMI917517:WMJ917517 WWE917517:WWF917517 W983053:X983053 JS983053:JT983053 TO983053:TP983053 ADK983053:ADL983053 ANG983053:ANH983053 AXC983053:AXD983053 BGY983053:BGZ983053 BQU983053:BQV983053 CAQ983053:CAR983053 CKM983053:CKN983053 CUI983053:CUJ983053 DEE983053:DEF983053 DOA983053:DOB983053 DXW983053:DXX983053 EHS983053:EHT983053 ERO983053:ERP983053 FBK983053:FBL983053 FLG983053:FLH983053 FVC983053:FVD983053 GEY983053:GEZ983053 GOU983053:GOV983053 GYQ983053:GYR983053 HIM983053:HIN983053 HSI983053:HSJ983053 ICE983053:ICF983053 IMA983053:IMB983053 IVW983053:IVX983053 JFS983053:JFT983053 JPO983053:JPP983053 JZK983053:JZL983053 KJG983053:KJH983053 KTC983053:KTD983053 LCY983053:LCZ983053 LMU983053:LMV983053 LWQ983053:LWR983053 MGM983053:MGN983053 MQI983053:MQJ983053 NAE983053:NAF983053 NKA983053:NKB983053 NTW983053:NTX983053 ODS983053:ODT983053 ONO983053:ONP983053 OXK983053:OXL983053 PHG983053:PHH983053 PRC983053:PRD983053 QAY983053:QAZ983053 QKU983053:QKV983053 QUQ983053:QUR983053 REM983053:REN983053 ROI983053:ROJ983053 RYE983053:RYF983053 SIA983053:SIB983053 SRW983053:SRX983053 TBS983053:TBT983053 TLO983053:TLP983053 TVK983053:TVL983053 UFG983053:UFH983053 UPC983053:UPD983053 UYY983053:UYZ983053 VIU983053:VIV983053 VSQ983053:VSR983053 WCM983053:WCN983053 WMI983053:WMJ983053 WWE983053:WWF983053" xr:uid="{00000000-0002-0000-0100-000000000000}">
      <formula1>"有,無"</formula1>
    </dataValidation>
  </dataValidations>
  <printOptions horizontalCentered="1"/>
  <pageMargins left="0.23622047244094491" right="0.23622047244094491" top="0.74803149606299213" bottom="0.74803149606299213" header="0.31496062992125984" footer="0.31496062992125984"/>
  <pageSetup paperSize="9" scale="95" orientation="portrait" blackAndWhite="1" r:id="rId1"/>
  <rowBreaks count="1" manualBreakCount="1">
    <brk id="62" max="3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AJ49"/>
  <sheetViews>
    <sheetView view="pageBreakPreview" topLeftCell="A10" zoomScale="110" zoomScaleNormal="160" zoomScaleSheetLayoutView="110" workbookViewId="0">
      <selection activeCell="F9" sqref="F9:O9"/>
    </sheetView>
  </sheetViews>
  <sheetFormatPr defaultColWidth="8.75" defaultRowHeight="13.5"/>
  <cols>
    <col min="1" max="2" width="3" style="2" customWidth="1"/>
    <col min="3" max="3" width="3.75" style="2" customWidth="1"/>
    <col min="4" max="4" width="3.25" style="2" customWidth="1"/>
    <col min="5" max="5" width="3" style="2" customWidth="1"/>
    <col min="6" max="6" width="3.25" style="2" customWidth="1"/>
    <col min="7" max="8" width="2.75" style="2" customWidth="1"/>
    <col min="9" max="9" width="3.25" style="2" bestFit="1" customWidth="1"/>
    <col min="10" max="10" width="3.25" style="2" customWidth="1"/>
    <col min="11" max="11" width="2.875" style="2" customWidth="1"/>
    <col min="12" max="12" width="3.25" style="2" customWidth="1"/>
    <col min="13" max="13" width="2.625" style="2" customWidth="1"/>
    <col min="14" max="14" width="3.375" style="2" customWidth="1"/>
    <col min="15" max="15" width="2.75" style="2" customWidth="1"/>
    <col min="16" max="16" width="2.875" style="2" customWidth="1"/>
    <col min="17" max="17" width="3.125" style="2" customWidth="1"/>
    <col min="18" max="18" width="5.25" style="2" customWidth="1"/>
    <col min="19" max="19" width="2.5" style="2" customWidth="1"/>
    <col min="20" max="20" width="2.75" style="2" customWidth="1"/>
    <col min="21" max="21" width="3" style="2" customWidth="1"/>
    <col min="22" max="22" width="3.5" style="2" customWidth="1"/>
    <col min="23" max="23" width="2.75" style="2" customWidth="1"/>
    <col min="24" max="25" width="2.875" style="2" customWidth="1"/>
    <col min="26" max="26" width="3.875" style="2" customWidth="1"/>
    <col min="27" max="27" width="3.75" style="2" customWidth="1"/>
    <col min="28" max="29" width="3.125" style="2" customWidth="1"/>
    <col min="30" max="34" width="10.375" style="2" hidden="1" customWidth="1"/>
    <col min="35" max="35" width="6.5" style="2" hidden="1" customWidth="1"/>
    <col min="36" max="36" width="8.25" style="2" hidden="1" customWidth="1"/>
    <col min="37" max="39" width="8.25" style="2" customWidth="1"/>
    <col min="40" max="16384" width="8.75" style="2"/>
  </cols>
  <sheetData>
    <row r="1" spans="1:30">
      <c r="A1" s="2" t="s">
        <v>31</v>
      </c>
      <c r="V1" s="269"/>
      <c r="W1" s="270"/>
      <c r="X1" s="270"/>
      <c r="Y1" s="270"/>
      <c r="Z1" s="270"/>
      <c r="AA1" s="270"/>
      <c r="AB1" s="270"/>
    </row>
    <row r="2" spans="1:30" ht="16.5">
      <c r="A2" s="273" t="s">
        <v>332</v>
      </c>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row>
    <row r="3" spans="1:30">
      <c r="A3" s="2" t="s">
        <v>32</v>
      </c>
    </row>
    <row r="4" spans="1:30">
      <c r="R4" s="118" t="s">
        <v>333</v>
      </c>
      <c r="S4" s="423"/>
      <c r="T4" s="423"/>
      <c r="U4" s="423"/>
      <c r="V4" s="79" t="s">
        <v>183</v>
      </c>
      <c r="W4" s="423"/>
      <c r="X4" s="423"/>
      <c r="Y4" s="63" t="s">
        <v>184</v>
      </c>
      <c r="Z4" s="423"/>
      <c r="AA4" s="423"/>
      <c r="AB4" s="79" t="s">
        <v>185</v>
      </c>
    </row>
    <row r="5" spans="1:30" ht="13.15" customHeight="1">
      <c r="A5" s="2" t="s">
        <v>33</v>
      </c>
      <c r="AD5" s="64" t="s">
        <v>269</v>
      </c>
    </row>
    <row r="6" spans="1:30" ht="13.15" customHeight="1">
      <c r="A6" s="80"/>
      <c r="B6" s="80"/>
      <c r="C6" s="80"/>
      <c r="D6" s="81"/>
      <c r="E6" s="81"/>
      <c r="F6" s="82" t="s">
        <v>186</v>
      </c>
      <c r="G6" s="432"/>
      <c r="H6" s="432"/>
      <c r="I6" s="432"/>
      <c r="J6" s="432"/>
      <c r="K6" s="432"/>
      <c r="L6" s="432"/>
      <c r="M6" s="432"/>
      <c r="N6" s="432"/>
      <c r="O6" s="432"/>
      <c r="P6" s="80"/>
      <c r="Q6" s="80"/>
      <c r="R6" s="68"/>
      <c r="S6" s="82" t="s">
        <v>258</v>
      </c>
      <c r="T6" s="432"/>
      <c r="U6" s="432"/>
      <c r="V6" s="432"/>
      <c r="W6" s="432"/>
      <c r="X6" s="432"/>
      <c r="Y6" s="432"/>
      <c r="Z6" s="432"/>
      <c r="AA6" s="432"/>
      <c r="AB6" s="432"/>
      <c r="AD6" s="64" t="s">
        <v>270</v>
      </c>
    </row>
    <row r="7" spans="1:30" ht="37.5" customHeight="1">
      <c r="A7" s="252" t="s">
        <v>309</v>
      </c>
      <c r="B7" s="252"/>
      <c r="C7" s="252"/>
      <c r="D7" s="251" t="s">
        <v>334</v>
      </c>
      <c r="E7" s="251"/>
      <c r="F7" s="271"/>
      <c r="G7" s="271"/>
      <c r="H7" s="271"/>
      <c r="I7" s="271"/>
      <c r="J7" s="271"/>
      <c r="K7" s="271"/>
      <c r="L7" s="271"/>
      <c r="M7" s="271"/>
      <c r="N7" s="271"/>
      <c r="O7" s="271"/>
      <c r="P7" s="252" t="s">
        <v>311</v>
      </c>
      <c r="Q7" s="252"/>
      <c r="R7" s="71" t="s">
        <v>310</v>
      </c>
      <c r="S7" s="271"/>
      <c r="T7" s="271"/>
      <c r="U7" s="271"/>
      <c r="V7" s="271"/>
      <c r="W7" s="271"/>
      <c r="X7" s="271"/>
      <c r="Y7" s="271"/>
      <c r="Z7" s="271"/>
      <c r="AA7" s="271"/>
      <c r="AB7" s="271"/>
      <c r="AD7" s="70" t="s">
        <v>271</v>
      </c>
    </row>
    <row r="8" spans="1:30" ht="13.9" customHeight="1">
      <c r="C8" s="81"/>
      <c r="D8" s="251" t="s">
        <v>111</v>
      </c>
      <c r="E8" s="251"/>
      <c r="F8" s="271"/>
      <c r="G8" s="271"/>
      <c r="H8" s="271"/>
      <c r="I8" s="271"/>
      <c r="J8" s="271"/>
      <c r="K8" s="271"/>
      <c r="L8" s="271"/>
      <c r="M8" s="271"/>
      <c r="N8" s="271"/>
      <c r="O8" s="271"/>
      <c r="R8" s="71" t="s">
        <v>34</v>
      </c>
      <c r="S8" s="271"/>
      <c r="T8" s="271"/>
      <c r="U8" s="271"/>
      <c r="V8" s="271"/>
      <c r="W8" s="271"/>
      <c r="X8" s="271"/>
      <c r="Y8" s="271"/>
      <c r="Z8" s="271"/>
      <c r="AA8" s="271"/>
      <c r="AB8" s="271"/>
    </row>
    <row r="9" spans="1:30" s="124" customFormat="1" ht="36" customHeight="1">
      <c r="C9" s="125"/>
      <c r="D9" s="251" t="s">
        <v>112</v>
      </c>
      <c r="E9" s="251"/>
      <c r="F9" s="271"/>
      <c r="G9" s="272"/>
      <c r="H9" s="272"/>
      <c r="I9" s="272"/>
      <c r="J9" s="272"/>
      <c r="K9" s="272"/>
      <c r="L9" s="272"/>
      <c r="M9" s="272"/>
      <c r="N9" s="272"/>
      <c r="O9" s="272"/>
      <c r="R9" s="71" t="s">
        <v>35</v>
      </c>
      <c r="S9" s="271"/>
      <c r="T9" s="272"/>
      <c r="U9" s="272"/>
      <c r="V9" s="272"/>
      <c r="W9" s="272"/>
      <c r="X9" s="272"/>
      <c r="Y9" s="272"/>
      <c r="Z9" s="272"/>
      <c r="AA9" s="272"/>
      <c r="AB9" s="272"/>
      <c r="AC9" s="126"/>
    </row>
    <row r="10" spans="1:30" ht="18.600000000000001" customHeight="1">
      <c r="C10" s="81"/>
      <c r="D10" s="252" t="s">
        <v>312</v>
      </c>
      <c r="E10" s="251"/>
      <c r="F10" s="271"/>
      <c r="G10" s="271"/>
      <c r="H10" s="271"/>
      <c r="I10" s="271"/>
      <c r="J10" s="271"/>
      <c r="K10" s="271"/>
      <c r="L10" s="271"/>
      <c r="M10" s="271"/>
      <c r="N10" s="271"/>
      <c r="O10" s="271"/>
      <c r="R10" s="430"/>
      <c r="S10" s="430"/>
      <c r="T10" s="430"/>
      <c r="U10" s="430"/>
      <c r="V10" s="430"/>
      <c r="W10" s="430"/>
      <c r="X10" s="430"/>
      <c r="Y10" s="430"/>
      <c r="Z10" s="430"/>
      <c r="AA10" s="430"/>
      <c r="AB10" s="430"/>
    </row>
    <row r="11" spans="1:30" ht="6" customHeight="1">
      <c r="A11" s="81"/>
      <c r="B11" s="81"/>
      <c r="C11" s="81"/>
      <c r="D11" s="81"/>
      <c r="E11" s="81"/>
      <c r="F11" s="81"/>
    </row>
    <row r="12" spans="1:30" ht="24.6" customHeight="1">
      <c r="A12" s="396" t="s">
        <v>0</v>
      </c>
      <c r="B12" s="259"/>
      <c r="C12" s="337"/>
      <c r="D12" s="237" t="str">
        <f>IF(【はじめに入力してください】基本情報入力シート!B5="","",【はじめに入力してください】基本情報入力シート!B5)</f>
        <v/>
      </c>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9"/>
    </row>
    <row r="13" spans="1:30" ht="24.6" customHeight="1">
      <c r="A13" s="397" t="s">
        <v>1</v>
      </c>
      <c r="B13" s="300"/>
      <c r="C13" s="398"/>
      <c r="D13" s="298" t="s">
        <v>2</v>
      </c>
      <c r="E13" s="299"/>
      <c r="F13" s="299"/>
      <c r="G13" s="316" t="str">
        <f>IF(【はじめに入力してください】基本情報入力シート!B6="","",【はじめに入力してください】基本情報入力シート!B6)</f>
        <v/>
      </c>
      <c r="H13" s="316"/>
      <c r="I13" s="316"/>
      <c r="J13" s="316"/>
      <c r="K13" s="316"/>
      <c r="L13" s="316"/>
      <c r="M13" s="316"/>
      <c r="N13" s="316"/>
      <c r="O13" s="316"/>
      <c r="P13" s="316"/>
      <c r="Q13" s="316"/>
      <c r="R13" s="316"/>
      <c r="S13" s="316"/>
      <c r="T13" s="316"/>
      <c r="U13" s="316"/>
      <c r="V13" s="316"/>
      <c r="W13" s="316"/>
      <c r="X13" s="316"/>
      <c r="Y13" s="316"/>
      <c r="Z13" s="316"/>
      <c r="AA13" s="316"/>
      <c r="AB13" s="317"/>
    </row>
    <row r="14" spans="1:30" ht="24" customHeight="1">
      <c r="A14" s="397" t="s">
        <v>3</v>
      </c>
      <c r="B14" s="300"/>
      <c r="C14" s="398"/>
      <c r="D14" s="245" t="str">
        <f>IF(【はじめに入力してください】基本情報入力シート!B7="","",【はじめに入力してください】基本情報入力シート!B7)</f>
        <v/>
      </c>
      <c r="E14" s="245"/>
      <c r="F14" s="245"/>
      <c r="G14" s="245"/>
      <c r="H14" s="245"/>
      <c r="I14" s="245"/>
      <c r="J14" s="245"/>
      <c r="K14" s="245"/>
      <c r="L14" s="245"/>
      <c r="M14" s="245"/>
      <c r="N14" s="245"/>
      <c r="O14" s="298" t="s">
        <v>44</v>
      </c>
      <c r="P14" s="299"/>
      <c r="Q14" s="299"/>
      <c r="R14" s="299"/>
      <c r="S14" s="300"/>
      <c r="T14" s="439"/>
      <c r="U14" s="440"/>
      <c r="V14" s="440"/>
      <c r="W14" s="440"/>
      <c r="X14" s="440"/>
      <c r="Y14" s="440"/>
      <c r="Z14" s="440"/>
      <c r="AA14" s="440"/>
      <c r="AB14" s="441"/>
    </row>
    <row r="15" spans="1:30" ht="13.15" customHeight="1">
      <c r="A15" s="407" t="s">
        <v>179</v>
      </c>
      <c r="B15" s="408"/>
      <c r="C15" s="408"/>
      <c r="D15" s="408"/>
      <c r="E15" s="409"/>
      <c r="F15" s="442" t="s">
        <v>5</v>
      </c>
      <c r="G15" s="408"/>
      <c r="H15" s="408"/>
      <c r="I15" s="408"/>
      <c r="J15" s="408"/>
      <c r="K15" s="409"/>
      <c r="L15" s="442" t="s">
        <v>6</v>
      </c>
      <c r="M15" s="408"/>
      <c r="N15" s="408"/>
      <c r="O15" s="408"/>
      <c r="P15" s="408"/>
      <c r="Q15" s="409"/>
      <c r="R15" s="442" t="s">
        <v>324</v>
      </c>
      <c r="S15" s="408"/>
      <c r="T15" s="408"/>
      <c r="U15" s="408"/>
      <c r="V15" s="408"/>
      <c r="W15" s="409"/>
      <c r="X15" s="442" t="s">
        <v>30</v>
      </c>
      <c r="Y15" s="408"/>
      <c r="Z15" s="408"/>
      <c r="AA15" s="408"/>
      <c r="AB15" s="443"/>
    </row>
    <row r="16" spans="1:30" ht="14.45" customHeight="1">
      <c r="A16" s="410">
        <f>ROUNDDOWN(IF(【はじめに入力してください】基本情報入力シート!B8="","",【はじめに入力してください】基本情報入力シート!B8/100),4)</f>
        <v>0</v>
      </c>
      <c r="B16" s="411"/>
      <c r="C16" s="411"/>
      <c r="D16" s="411"/>
      <c r="E16" s="412"/>
      <c r="F16" s="413">
        <f>ROUNDDOWN(IF(【はじめに入力してください】基本情報入力シート!B9="","",【はじめに入力してください】基本情報入力シート!B9),2)</f>
        <v>0</v>
      </c>
      <c r="G16" s="414"/>
      <c r="H16" s="414"/>
      <c r="I16" s="414"/>
      <c r="J16" s="414"/>
      <c r="K16" s="83" t="s">
        <v>60</v>
      </c>
      <c r="L16" s="414">
        <f>ROUNDDOWN(IF(【はじめに入力してください】基本情報入力シート!B10="","",【はじめに入力してください】基本情報入力シート!B10),2)</f>
        <v>0</v>
      </c>
      <c r="M16" s="414"/>
      <c r="N16" s="414"/>
      <c r="O16" s="414"/>
      <c r="P16" s="414"/>
      <c r="Q16" s="84" t="s">
        <v>60</v>
      </c>
      <c r="R16" s="413">
        <f>ROUNDDOWN(IF(【はじめに入力してください】基本情報入力シート!B11="","",【はじめに入力してください】基本情報入力シート!B11),2)</f>
        <v>0</v>
      </c>
      <c r="S16" s="414"/>
      <c r="T16" s="414"/>
      <c r="U16" s="414"/>
      <c r="V16" s="414"/>
      <c r="W16" s="83" t="s">
        <v>60</v>
      </c>
      <c r="X16" s="444">
        <f>ROUNDDOWN(IF(【はじめに入力してください】基本情報入力シート!B12="","",【はじめに入力してください】基本情報入力シート!B12),2)</f>
        <v>0</v>
      </c>
      <c r="Y16" s="445"/>
      <c r="Z16" s="445"/>
      <c r="AA16" s="445"/>
      <c r="AB16" s="85" t="s">
        <v>61</v>
      </c>
    </row>
    <row r="17" spans="1:34" ht="16.149999999999999" customHeight="1">
      <c r="C17" s="304" t="s">
        <v>297</v>
      </c>
      <c r="D17" s="304"/>
      <c r="E17" s="304"/>
      <c r="F17" s="304"/>
      <c r="G17" s="304"/>
      <c r="H17" s="304"/>
      <c r="I17" s="304"/>
      <c r="J17" s="304"/>
      <c r="K17" s="304"/>
      <c r="L17" s="304"/>
      <c r="M17" s="304"/>
      <c r="N17" s="304"/>
      <c r="O17" s="304"/>
      <c r="P17" s="304"/>
      <c r="Q17" s="415"/>
      <c r="R17" s="304"/>
      <c r="S17" s="304"/>
      <c r="T17" s="304"/>
      <c r="U17" s="304"/>
      <c r="V17" s="304"/>
      <c r="W17" s="304"/>
      <c r="X17" s="304"/>
      <c r="Y17" s="304"/>
      <c r="Z17" s="304"/>
      <c r="AA17" s="304"/>
      <c r="AB17" s="304"/>
    </row>
    <row r="18" spans="1:34" ht="24.75" customHeight="1">
      <c r="A18" s="284" t="s">
        <v>328</v>
      </c>
      <c r="B18" s="242"/>
      <c r="C18" s="284" t="s">
        <v>294</v>
      </c>
      <c r="D18" s="241"/>
      <c r="E18" s="241"/>
      <c r="F18" s="285"/>
      <c r="G18" s="240" t="s">
        <v>295</v>
      </c>
      <c r="H18" s="241"/>
      <c r="I18" s="241"/>
      <c r="J18" s="241"/>
      <c r="K18" s="285"/>
      <c r="L18" s="241" t="s">
        <v>299</v>
      </c>
      <c r="M18" s="241"/>
      <c r="N18" s="241"/>
      <c r="O18" s="241"/>
      <c r="P18" s="242"/>
      <c r="Q18" s="86"/>
      <c r="R18" s="428" t="s">
        <v>178</v>
      </c>
      <c r="S18" s="278" t="s">
        <v>296</v>
      </c>
      <c r="T18" s="279"/>
      <c r="U18" s="279"/>
      <c r="V18" s="280"/>
      <c r="W18" s="240" t="s">
        <v>326</v>
      </c>
      <c r="X18" s="241"/>
      <c r="Y18" s="241"/>
      <c r="Z18" s="241"/>
      <c r="AA18" s="241"/>
      <c r="AB18" s="242"/>
      <c r="AD18" s="80"/>
      <c r="AE18" s="80"/>
      <c r="AF18" s="80"/>
    </row>
    <row r="19" spans="1:34" ht="15" customHeight="1">
      <c r="A19" s="369"/>
      <c r="B19" s="395"/>
      <c r="C19" s="286">
        <f>IF(基準値算定ページ!M17="","",基準値算定ページ!M17)</f>
        <v>0</v>
      </c>
      <c r="D19" s="287"/>
      <c r="E19" s="287"/>
      <c r="F19" s="87" t="s">
        <v>60</v>
      </c>
      <c r="G19" s="361">
        <f>IF(基準値算定ページ!M19="","",基準値算定ページ!M19)</f>
        <v>0</v>
      </c>
      <c r="H19" s="315"/>
      <c r="I19" s="315"/>
      <c r="J19" s="315"/>
      <c r="K19" s="87" t="s">
        <v>60</v>
      </c>
      <c r="L19" s="315">
        <f>IF(OR(AE19="〇",AF19="〇"),"",C19+G19)</f>
        <v>0</v>
      </c>
      <c r="M19" s="315"/>
      <c r="N19" s="315"/>
      <c r="O19" s="315"/>
      <c r="P19" s="88" t="s">
        <v>60</v>
      </c>
      <c r="Q19" s="89"/>
      <c r="R19" s="429"/>
      <c r="S19" s="281">
        <f>IF(【はじめに入力してください】基本情報入力シート!B14="","",【はじめに入力してください】基本情報入力シート!B14/100)</f>
        <v>0</v>
      </c>
      <c r="T19" s="282"/>
      <c r="U19" s="282"/>
      <c r="V19" s="283"/>
      <c r="W19" s="276">
        <f>IF(S19="","",ROUNDDOWN(X16*S19,2))</f>
        <v>0</v>
      </c>
      <c r="X19" s="277"/>
      <c r="Y19" s="277"/>
      <c r="Z19" s="277"/>
      <c r="AA19" s="277"/>
      <c r="AB19" s="90" t="s">
        <v>61</v>
      </c>
      <c r="AE19" s="2" t="str">
        <f>IF(C19="","〇","")</f>
        <v/>
      </c>
      <c r="AF19" s="2" t="str">
        <f>IF(G19="","〇","")</f>
        <v/>
      </c>
    </row>
    <row r="20" spans="1:34" ht="15" customHeight="1">
      <c r="C20" s="304" t="s">
        <v>298</v>
      </c>
      <c r="D20" s="304"/>
      <c r="E20" s="304"/>
      <c r="F20" s="304"/>
      <c r="G20" s="304"/>
      <c r="H20" s="304"/>
      <c r="I20" s="304"/>
      <c r="J20" s="304"/>
      <c r="K20" s="304"/>
      <c r="L20" s="304"/>
      <c r="M20" s="304"/>
      <c r="N20" s="304"/>
      <c r="O20" s="304"/>
      <c r="P20" s="304"/>
      <c r="Q20" s="304"/>
      <c r="R20" s="304"/>
      <c r="S20" s="304"/>
      <c r="T20" s="304"/>
      <c r="U20" s="304"/>
      <c r="V20" s="304"/>
      <c r="W20" s="304"/>
      <c r="X20" s="304"/>
      <c r="Y20" s="304"/>
      <c r="Z20" s="304"/>
      <c r="AA20" s="304"/>
      <c r="AB20" s="304"/>
    </row>
    <row r="21" spans="1:34" ht="13.9" customHeight="1">
      <c r="A21" s="387" t="s">
        <v>7</v>
      </c>
      <c r="B21" s="390" t="s">
        <v>8</v>
      </c>
      <c r="C21" s="399"/>
      <c r="D21" s="399"/>
      <c r="E21" s="400"/>
      <c r="F21" s="337" t="s">
        <v>9</v>
      </c>
      <c r="G21" s="337"/>
      <c r="H21" s="337"/>
      <c r="I21" s="337"/>
      <c r="J21" s="337"/>
      <c r="K21" s="337"/>
      <c r="L21" s="337" t="s">
        <v>10</v>
      </c>
      <c r="M21" s="337"/>
      <c r="N21" s="337"/>
      <c r="O21" s="337"/>
      <c r="P21" s="337" t="s">
        <v>11</v>
      </c>
      <c r="Q21" s="337"/>
      <c r="R21" s="337"/>
      <c r="S21" s="337"/>
      <c r="T21" s="337" t="s">
        <v>12</v>
      </c>
      <c r="U21" s="337"/>
      <c r="V21" s="337"/>
      <c r="W21" s="337"/>
      <c r="X21" s="240" t="s">
        <v>39</v>
      </c>
      <c r="Y21" s="241"/>
      <c r="Z21" s="241"/>
      <c r="AA21" s="241"/>
      <c r="AB21" s="242"/>
    </row>
    <row r="22" spans="1:34" ht="13.15" customHeight="1">
      <c r="A22" s="388"/>
      <c r="B22" s="391"/>
      <c r="C22" s="298" t="s">
        <v>14</v>
      </c>
      <c r="D22" s="299"/>
      <c r="E22" s="300"/>
      <c r="F22" s="296"/>
      <c r="G22" s="296"/>
      <c r="H22" s="296"/>
      <c r="I22" s="296"/>
      <c r="J22" s="297"/>
      <c r="K22" s="91" t="s">
        <v>60</v>
      </c>
      <c r="L22" s="261"/>
      <c r="M22" s="261"/>
      <c r="N22" s="262"/>
      <c r="O22" s="92" t="s">
        <v>71</v>
      </c>
      <c r="P22" s="261"/>
      <c r="Q22" s="261"/>
      <c r="R22" s="262"/>
      <c r="S22" s="92" t="s">
        <v>71</v>
      </c>
      <c r="T22" s="324"/>
      <c r="U22" s="324"/>
      <c r="V22" s="325"/>
      <c r="W22" s="92" t="s">
        <v>71</v>
      </c>
      <c r="X22" s="424" t="str">
        <f>IF(AND(L22="",P22="",T22=""),"",L22+P22+T22)</f>
        <v/>
      </c>
      <c r="Y22" s="424"/>
      <c r="Z22" s="424"/>
      <c r="AA22" s="425"/>
      <c r="AB22" s="93" t="s">
        <v>71</v>
      </c>
      <c r="AE22" s="2" t="str">
        <f>IF(F22="","〇","")</f>
        <v>〇</v>
      </c>
      <c r="AF22" s="2" t="str">
        <f>IF(L22="","〇","")</f>
        <v>〇</v>
      </c>
      <c r="AG22" s="2" t="str">
        <f>IF(P22="","〇","")</f>
        <v>〇</v>
      </c>
      <c r="AH22" s="2" t="str">
        <f>IF(T22="","〇","")</f>
        <v>〇</v>
      </c>
    </row>
    <row r="23" spans="1:34" ht="13.15" customHeight="1">
      <c r="A23" s="388"/>
      <c r="B23" s="391"/>
      <c r="C23" s="298" t="s">
        <v>15</v>
      </c>
      <c r="D23" s="299"/>
      <c r="E23" s="300"/>
      <c r="F23" s="296"/>
      <c r="G23" s="296"/>
      <c r="H23" s="296"/>
      <c r="I23" s="296"/>
      <c r="J23" s="297"/>
      <c r="K23" s="91" t="s">
        <v>60</v>
      </c>
      <c r="L23" s="261"/>
      <c r="M23" s="261"/>
      <c r="N23" s="262"/>
      <c r="O23" s="92" t="s">
        <v>71</v>
      </c>
      <c r="P23" s="261"/>
      <c r="Q23" s="261"/>
      <c r="R23" s="262"/>
      <c r="S23" s="92" t="s">
        <v>71</v>
      </c>
      <c r="T23" s="261"/>
      <c r="U23" s="261"/>
      <c r="V23" s="262"/>
      <c r="W23" s="92" t="s">
        <v>71</v>
      </c>
      <c r="X23" s="424" t="str">
        <f>IF(AND(L23="",P23="",T23=""),"",L23+P23+T23)</f>
        <v/>
      </c>
      <c r="Y23" s="424"/>
      <c r="Z23" s="424"/>
      <c r="AA23" s="425"/>
      <c r="AB23" s="93" t="s">
        <v>71</v>
      </c>
      <c r="AE23" s="2" t="str">
        <f>IF(F23="","〇","")</f>
        <v>〇</v>
      </c>
      <c r="AF23" s="2" t="str">
        <f>IF(L23="","〇","")</f>
        <v>〇</v>
      </c>
      <c r="AG23" s="2" t="str">
        <f>IF(P23="","〇","")</f>
        <v>〇</v>
      </c>
      <c r="AH23" s="2" t="str">
        <f>IF(T23="","〇","")</f>
        <v>〇</v>
      </c>
    </row>
    <row r="24" spans="1:34">
      <c r="A24" s="388"/>
      <c r="B24" s="392"/>
      <c r="C24" s="405" t="s">
        <v>40</v>
      </c>
      <c r="D24" s="370"/>
      <c r="E24" s="406"/>
      <c r="F24" s="94" t="s">
        <v>29</v>
      </c>
      <c r="G24" s="323" t="str">
        <f>IF(AND(AE22="〇",AE23="〇"),"",SUM(F22:J23))</f>
        <v/>
      </c>
      <c r="H24" s="323"/>
      <c r="I24" s="323"/>
      <c r="J24" s="323"/>
      <c r="K24" s="95" t="s">
        <v>60</v>
      </c>
      <c r="L24" s="401" t="str">
        <f>IF(AND(AF22="〇",AF23="〇"),"",SUM(L22:N23))</f>
        <v/>
      </c>
      <c r="M24" s="401"/>
      <c r="N24" s="402"/>
      <c r="O24" s="96" t="s">
        <v>71</v>
      </c>
      <c r="P24" s="402" t="str">
        <f>IF(AND(AG22="〇",AG23="〇"),"",SUM(P22:R23))</f>
        <v/>
      </c>
      <c r="Q24" s="438"/>
      <c r="R24" s="438"/>
      <c r="S24" s="96" t="s">
        <v>71</v>
      </c>
      <c r="T24" s="426" t="str">
        <f>IF(AND(AH22="〇",AH23="〇"),"",SUM(T22:V23))</f>
        <v/>
      </c>
      <c r="U24" s="426"/>
      <c r="V24" s="427"/>
      <c r="W24" s="96" t="s">
        <v>71</v>
      </c>
      <c r="X24" s="433" t="str">
        <f>IF(AND(AE24="〇",AF24="〇",AG24="〇",AH24="〇"),"",SUM(X22:Z23))</f>
        <v/>
      </c>
      <c r="Y24" s="434"/>
      <c r="Z24" s="434"/>
      <c r="AA24" s="434"/>
      <c r="AB24" s="97" t="s">
        <v>71</v>
      </c>
      <c r="AE24" s="2" t="str">
        <f>IF(G24="","〇","")</f>
        <v>〇</v>
      </c>
      <c r="AF24" s="2" t="str">
        <f>IF(L24="","〇","")</f>
        <v>〇</v>
      </c>
      <c r="AG24" s="2" t="str">
        <f>IF(P24="","〇","")</f>
        <v>〇</v>
      </c>
      <c r="AH24" s="2" t="str">
        <f>IF(T24="","〇","")</f>
        <v>〇</v>
      </c>
    </row>
    <row r="25" spans="1:34" ht="18" customHeight="1">
      <c r="A25" s="388"/>
      <c r="B25" s="390" t="s">
        <v>16</v>
      </c>
      <c r="C25" s="258"/>
      <c r="D25" s="258"/>
      <c r="E25" s="259"/>
      <c r="F25" s="435" t="s">
        <v>327</v>
      </c>
      <c r="G25" s="436"/>
      <c r="H25" s="436"/>
      <c r="I25" s="436"/>
      <c r="J25" s="436"/>
      <c r="K25" s="436"/>
      <c r="L25" s="436"/>
      <c r="M25" s="437"/>
      <c r="N25" s="337" t="s">
        <v>17</v>
      </c>
      <c r="O25" s="337"/>
      <c r="P25" s="337"/>
      <c r="Q25" s="337"/>
      <c r="R25" s="337"/>
      <c r="S25" s="337"/>
      <c r="T25" s="337"/>
      <c r="U25" s="337" t="s">
        <v>13</v>
      </c>
      <c r="V25" s="337"/>
      <c r="W25" s="337"/>
      <c r="X25" s="337"/>
      <c r="Y25" s="260"/>
      <c r="Z25" s="260"/>
      <c r="AA25" s="260"/>
      <c r="AB25" s="338"/>
    </row>
    <row r="26" spans="1:34" ht="14.45" customHeight="1">
      <c r="A26" s="388"/>
      <c r="B26" s="391"/>
      <c r="C26" s="298" t="s">
        <v>18</v>
      </c>
      <c r="D26" s="299"/>
      <c r="E26" s="300"/>
      <c r="F26" s="294"/>
      <c r="G26" s="295"/>
      <c r="H26" s="295"/>
      <c r="I26" s="295"/>
      <c r="J26" s="295"/>
      <c r="K26" s="295"/>
      <c r="L26" s="295"/>
      <c r="M26" s="91" t="s">
        <v>60</v>
      </c>
      <c r="N26" s="294"/>
      <c r="O26" s="295"/>
      <c r="P26" s="295"/>
      <c r="Q26" s="295"/>
      <c r="R26" s="295"/>
      <c r="S26" s="295"/>
      <c r="T26" s="91" t="s">
        <v>60</v>
      </c>
      <c r="U26" s="243" t="str">
        <f>IF(AND(AE26="〇",AF26="〇"),"",F26+N26)</f>
        <v/>
      </c>
      <c r="V26" s="244"/>
      <c r="W26" s="244"/>
      <c r="X26" s="244"/>
      <c r="Y26" s="244"/>
      <c r="Z26" s="244"/>
      <c r="AA26" s="244"/>
      <c r="AB26" s="98" t="s">
        <v>60</v>
      </c>
      <c r="AE26" s="2" t="str">
        <f>IF(F26="","〇","")</f>
        <v>〇</v>
      </c>
      <c r="AF26" s="2" t="str">
        <f>IF(N26="","〇","")</f>
        <v>〇</v>
      </c>
    </row>
    <row r="27" spans="1:34" ht="14.45" customHeight="1">
      <c r="A27" s="388"/>
      <c r="B27" s="391"/>
      <c r="C27" s="298" t="s">
        <v>19</v>
      </c>
      <c r="D27" s="299"/>
      <c r="E27" s="300"/>
      <c r="F27" s="294"/>
      <c r="G27" s="295"/>
      <c r="H27" s="295"/>
      <c r="I27" s="295"/>
      <c r="J27" s="295"/>
      <c r="K27" s="295"/>
      <c r="L27" s="295"/>
      <c r="M27" s="91" t="s">
        <v>60</v>
      </c>
      <c r="N27" s="294"/>
      <c r="O27" s="295"/>
      <c r="P27" s="295"/>
      <c r="Q27" s="295"/>
      <c r="R27" s="295"/>
      <c r="S27" s="295"/>
      <c r="T27" s="91" t="s">
        <v>60</v>
      </c>
      <c r="U27" s="243" t="str">
        <f t="shared" ref="U27:U28" si="0">IF(AND(AE27="〇",AF27="〇"),"",F27+N27)</f>
        <v/>
      </c>
      <c r="V27" s="244"/>
      <c r="W27" s="244"/>
      <c r="X27" s="244"/>
      <c r="Y27" s="244"/>
      <c r="Z27" s="244"/>
      <c r="AA27" s="244"/>
      <c r="AB27" s="98" t="s">
        <v>60</v>
      </c>
      <c r="AE27" s="2" t="str">
        <f t="shared" ref="AE27" si="1">IF(F27="","〇","")</f>
        <v>〇</v>
      </c>
      <c r="AF27" s="2" t="str">
        <f t="shared" ref="AF27" si="2">IF(N27="","〇","")</f>
        <v>〇</v>
      </c>
    </row>
    <row r="28" spans="1:34" ht="14.45" customHeight="1">
      <c r="A28" s="388"/>
      <c r="B28" s="391"/>
      <c r="C28" s="301" t="s">
        <v>20</v>
      </c>
      <c r="D28" s="302"/>
      <c r="E28" s="303"/>
      <c r="F28" s="294"/>
      <c r="G28" s="295"/>
      <c r="H28" s="295"/>
      <c r="I28" s="295"/>
      <c r="J28" s="295"/>
      <c r="K28" s="295"/>
      <c r="L28" s="295"/>
      <c r="M28" s="91" t="s">
        <v>60</v>
      </c>
      <c r="N28" s="294"/>
      <c r="O28" s="295"/>
      <c r="P28" s="295"/>
      <c r="Q28" s="295"/>
      <c r="R28" s="295"/>
      <c r="S28" s="295"/>
      <c r="T28" s="91" t="s">
        <v>60</v>
      </c>
      <c r="U28" s="243" t="str">
        <f t="shared" si="0"/>
        <v/>
      </c>
      <c r="V28" s="244"/>
      <c r="W28" s="244"/>
      <c r="X28" s="244"/>
      <c r="Y28" s="244"/>
      <c r="Z28" s="244"/>
      <c r="AA28" s="244"/>
      <c r="AB28" s="98" t="s">
        <v>60</v>
      </c>
      <c r="AE28" s="2" t="str">
        <f>IF(F28="","〇","")</f>
        <v>〇</v>
      </c>
      <c r="AF28" s="2" t="str">
        <f>IF(N28="","〇","")</f>
        <v>〇</v>
      </c>
    </row>
    <row r="29" spans="1:34" ht="16.899999999999999" customHeight="1">
      <c r="A29" s="388"/>
      <c r="B29" s="392"/>
      <c r="C29" s="405" t="s">
        <v>40</v>
      </c>
      <c r="D29" s="370"/>
      <c r="E29" s="406"/>
      <c r="F29" s="99" t="s">
        <v>62</v>
      </c>
      <c r="G29" s="314" t="str">
        <f>IF(AND(AE26="〇",AE27="〇",AE28="〇"),"",SUM(F26:L28))</f>
        <v/>
      </c>
      <c r="H29" s="314"/>
      <c r="I29" s="314"/>
      <c r="J29" s="314"/>
      <c r="K29" s="314"/>
      <c r="L29" s="314"/>
      <c r="M29" s="95" t="s">
        <v>60</v>
      </c>
      <c r="N29" s="100" t="s">
        <v>63</v>
      </c>
      <c r="O29" s="314" t="str">
        <f>IF(AND(AF26="〇",AF27="〇",AF28="〇"),"",SUM(N26:S28))</f>
        <v/>
      </c>
      <c r="P29" s="314"/>
      <c r="Q29" s="314"/>
      <c r="R29" s="314"/>
      <c r="S29" s="314"/>
      <c r="T29" s="95" t="s">
        <v>60</v>
      </c>
      <c r="U29" s="419" t="str">
        <f>IF(AND(AE29="〇",AF29="〇"),"",SUM(U26:AA28))</f>
        <v/>
      </c>
      <c r="V29" s="314"/>
      <c r="W29" s="314"/>
      <c r="X29" s="314"/>
      <c r="Y29" s="314"/>
      <c r="Z29" s="314"/>
      <c r="AA29" s="314"/>
      <c r="AB29" s="98" t="s">
        <v>60</v>
      </c>
      <c r="AE29" s="2" t="str">
        <f>IF(G29="","〇","")</f>
        <v>〇</v>
      </c>
      <c r="AF29" s="2" t="str">
        <f>IF(O29="","〇","")</f>
        <v>〇</v>
      </c>
    </row>
    <row r="30" spans="1:34" ht="11.25" customHeight="1">
      <c r="A30" s="388"/>
      <c r="B30" s="362" t="s">
        <v>41</v>
      </c>
      <c r="C30" s="363"/>
      <c r="D30" s="363"/>
      <c r="E30" s="364"/>
      <c r="F30" s="249" t="s">
        <v>265</v>
      </c>
      <c r="G30" s="250"/>
      <c r="H30" s="250"/>
      <c r="I30" s="250"/>
      <c r="J30" s="250"/>
      <c r="K30" s="250"/>
      <c r="L30" s="250"/>
      <c r="M30" s="422" t="s">
        <v>60</v>
      </c>
      <c r="N30" s="249" t="s">
        <v>63</v>
      </c>
      <c r="O30" s="250"/>
      <c r="P30" s="250"/>
      <c r="Q30" s="250"/>
      <c r="R30" s="250"/>
      <c r="S30" s="250"/>
      <c r="T30" s="288" t="s">
        <v>60</v>
      </c>
      <c r="U30" s="368" t="s">
        <v>266</v>
      </c>
      <c r="V30" s="368"/>
      <c r="W30" s="368"/>
      <c r="X30" s="368"/>
      <c r="Y30" s="368"/>
      <c r="Z30" s="368"/>
      <c r="AA30" s="368"/>
      <c r="AB30" s="290" t="s">
        <v>60</v>
      </c>
    </row>
    <row r="31" spans="1:34">
      <c r="A31" s="388"/>
      <c r="B31" s="365"/>
      <c r="C31" s="366"/>
      <c r="D31" s="366"/>
      <c r="E31" s="367"/>
      <c r="F31" s="102"/>
      <c r="G31" s="315" t="str">
        <f>IF(AND(AE24="〇",AE29="〇"),"",SUM(G29,G24))</f>
        <v/>
      </c>
      <c r="H31" s="315"/>
      <c r="I31" s="315"/>
      <c r="J31" s="315"/>
      <c r="K31" s="315"/>
      <c r="L31" s="315"/>
      <c r="M31" s="289"/>
      <c r="N31" s="102"/>
      <c r="O31" s="315" t="str">
        <f>O29</f>
        <v/>
      </c>
      <c r="P31" s="315"/>
      <c r="Q31" s="315"/>
      <c r="R31" s="315"/>
      <c r="S31" s="315"/>
      <c r="T31" s="289"/>
      <c r="U31" s="361" t="str">
        <f>IF(AND(AE31="〇",AF31="〇"),"",SUM(F31:T31))</f>
        <v/>
      </c>
      <c r="V31" s="315"/>
      <c r="W31" s="315"/>
      <c r="X31" s="315"/>
      <c r="Y31" s="315"/>
      <c r="Z31" s="315"/>
      <c r="AA31" s="315"/>
      <c r="AB31" s="291"/>
      <c r="AE31" s="2" t="str">
        <f>IF(G31="","〇","")</f>
        <v>〇</v>
      </c>
      <c r="AF31" s="2" t="str">
        <f>IF(O31="","〇","")</f>
        <v>〇</v>
      </c>
      <c r="AG31" s="2" t="str">
        <f>IF(U31="","〇","")</f>
        <v>〇</v>
      </c>
    </row>
    <row r="32" spans="1:34" ht="15.75" customHeight="1">
      <c r="A32" s="388"/>
      <c r="B32" s="263" t="s">
        <v>42</v>
      </c>
      <c r="C32" s="264"/>
      <c r="D32" s="264"/>
      <c r="E32" s="265"/>
      <c r="F32" s="318" t="s">
        <v>65</v>
      </c>
      <c r="G32" s="292"/>
      <c r="H32" s="292"/>
      <c r="I32" s="292"/>
      <c r="J32" s="292"/>
      <c r="K32" s="292"/>
      <c r="L32" s="292"/>
      <c r="M32" s="292"/>
      <c r="N32" s="292"/>
      <c r="O32" s="319"/>
      <c r="P32" s="318" t="s">
        <v>21</v>
      </c>
      <c r="Q32" s="292"/>
      <c r="R32" s="292"/>
      <c r="S32" s="319"/>
      <c r="T32" s="332" t="s">
        <v>28</v>
      </c>
      <c r="U32" s="333"/>
      <c r="V32" s="103" t="s">
        <v>68</v>
      </c>
      <c r="W32" s="292" t="s">
        <v>69</v>
      </c>
      <c r="X32" s="292"/>
      <c r="Y32" s="292"/>
      <c r="Z32" s="292"/>
      <c r="AA32" s="292"/>
      <c r="AB32" s="293"/>
    </row>
    <row r="33" spans="1:36" ht="15.75" customHeight="1">
      <c r="A33" s="389"/>
      <c r="B33" s="266"/>
      <c r="C33" s="267"/>
      <c r="D33" s="267"/>
      <c r="E33" s="268"/>
      <c r="F33" s="320"/>
      <c r="G33" s="321"/>
      <c r="H33" s="321"/>
      <c r="I33" s="321"/>
      <c r="J33" s="321"/>
      <c r="K33" s="321"/>
      <c r="L33" s="321"/>
      <c r="M33" s="321"/>
      <c r="N33" s="321"/>
      <c r="O33" s="322"/>
      <c r="P33" s="359"/>
      <c r="Q33" s="359"/>
      <c r="R33" s="360"/>
      <c r="S33" s="104" t="s">
        <v>60</v>
      </c>
      <c r="T33" s="334"/>
      <c r="U33" s="335"/>
      <c r="V33" s="105" t="s">
        <v>68</v>
      </c>
      <c r="W33" s="274" t="s">
        <v>70</v>
      </c>
      <c r="X33" s="274"/>
      <c r="Y33" s="274"/>
      <c r="Z33" s="274"/>
      <c r="AA33" s="274"/>
      <c r="AB33" s="275"/>
    </row>
    <row r="34" spans="1:36" ht="5.25" customHeight="1"/>
    <row r="35" spans="1:36" ht="18" customHeight="1">
      <c r="A35" s="343" t="s">
        <v>43</v>
      </c>
      <c r="B35" s="344"/>
      <c r="C35" s="345"/>
      <c r="D35" s="346"/>
      <c r="E35" s="347"/>
      <c r="F35" s="257" t="s">
        <v>66</v>
      </c>
      <c r="G35" s="258"/>
      <c r="H35" s="259"/>
      <c r="I35" s="353" t="s">
        <v>304</v>
      </c>
      <c r="J35" s="354"/>
      <c r="K35" s="355"/>
      <c r="L35" s="260" t="s">
        <v>22</v>
      </c>
      <c r="M35" s="258"/>
      <c r="N35" s="258"/>
      <c r="O35" s="259"/>
      <c r="P35" s="260" t="s">
        <v>267</v>
      </c>
      <c r="Q35" s="258"/>
      <c r="R35" s="258"/>
      <c r="S35" s="258"/>
      <c r="T35" s="259"/>
      <c r="U35" s="337" t="s">
        <v>276</v>
      </c>
      <c r="V35" s="337"/>
      <c r="W35" s="337"/>
      <c r="X35" s="337"/>
      <c r="Y35" s="260"/>
      <c r="Z35" s="260"/>
      <c r="AA35" s="260"/>
      <c r="AB35" s="356"/>
      <c r="AI35" s="106" t="str">
        <f>IF(U31="","0",U31)</f>
        <v>0</v>
      </c>
    </row>
    <row r="36" spans="1:36" ht="18" customHeight="1">
      <c r="A36" s="348"/>
      <c r="B36" s="349"/>
      <c r="C36" s="350"/>
      <c r="D36" s="351"/>
      <c r="E36" s="352"/>
      <c r="F36" s="253" t="s">
        <v>67</v>
      </c>
      <c r="G36" s="254"/>
      <c r="H36" s="254"/>
      <c r="I36" s="255"/>
      <c r="J36" s="256"/>
      <c r="K36" s="107" t="s">
        <v>268</v>
      </c>
      <c r="L36" s="255"/>
      <c r="M36" s="256"/>
      <c r="N36" s="256"/>
      <c r="O36" s="108" t="s">
        <v>60</v>
      </c>
      <c r="P36" s="255"/>
      <c r="Q36" s="256"/>
      <c r="R36" s="256"/>
      <c r="S36" s="256"/>
      <c r="T36" s="108" t="s">
        <v>60</v>
      </c>
      <c r="U36" s="357" t="str">
        <f>IF(AND(AG31="〇",AE36="〇"),"",AI38)</f>
        <v/>
      </c>
      <c r="V36" s="358"/>
      <c r="W36" s="358"/>
      <c r="X36" s="358"/>
      <c r="Y36" s="358"/>
      <c r="Z36" s="358"/>
      <c r="AA36" s="358"/>
      <c r="AB36" s="109" t="s">
        <v>60</v>
      </c>
      <c r="AE36" s="2" t="str">
        <f>IF(P36="","〇","")</f>
        <v>〇</v>
      </c>
      <c r="AI36" s="106" t="str">
        <f>IF(P36="","0",P36)</f>
        <v>0</v>
      </c>
      <c r="AJ36" s="106"/>
    </row>
    <row r="37" spans="1:36" ht="5.45" customHeight="1"/>
    <row r="38" spans="1:36" ht="13.5" customHeight="1">
      <c r="A38" s="381" t="s">
        <v>23</v>
      </c>
      <c r="B38" s="381"/>
      <c r="C38" s="381"/>
      <c r="D38" s="381"/>
      <c r="E38" s="381"/>
      <c r="F38" s="385" t="s">
        <v>274</v>
      </c>
      <c r="G38" s="383"/>
      <c r="H38" s="383"/>
      <c r="I38" s="384"/>
      <c r="J38" s="382" t="s">
        <v>277</v>
      </c>
      <c r="K38" s="383"/>
      <c r="L38" s="383"/>
      <c r="M38" s="383"/>
      <c r="N38" s="383"/>
      <c r="O38" s="384"/>
      <c r="P38" s="246" t="s">
        <v>301</v>
      </c>
      <c r="Q38" s="247"/>
      <c r="R38" s="247"/>
      <c r="S38" s="247"/>
      <c r="T38" s="248"/>
      <c r="U38" s="260" t="s">
        <v>303</v>
      </c>
      <c r="V38" s="258"/>
      <c r="W38" s="258"/>
      <c r="X38" s="258"/>
      <c r="Y38" s="258"/>
      <c r="Z38" s="258"/>
      <c r="AA38" s="258"/>
      <c r="AB38" s="339"/>
      <c r="AI38" s="106">
        <f>ROUNDDOWN(AI35+AI36,2)</f>
        <v>0</v>
      </c>
    </row>
    <row r="39" spans="1:36" ht="13.15" customHeight="1">
      <c r="A39" s="381"/>
      <c r="B39" s="381"/>
      <c r="C39" s="381"/>
      <c r="D39" s="381"/>
      <c r="E39" s="381"/>
      <c r="F39" s="377"/>
      <c r="G39" s="378"/>
      <c r="H39" s="378"/>
      <c r="I39" s="420" t="s">
        <v>61</v>
      </c>
      <c r="J39" s="110" t="s">
        <v>68</v>
      </c>
      <c r="K39" s="375" t="s">
        <v>72</v>
      </c>
      <c r="L39" s="375"/>
      <c r="M39" s="386"/>
      <c r="N39" s="386"/>
      <c r="O39" s="111" t="s">
        <v>61</v>
      </c>
      <c r="P39" s="305" t="s">
        <v>300</v>
      </c>
      <c r="Q39" s="306"/>
      <c r="R39" s="306"/>
      <c r="S39" s="306"/>
      <c r="T39" s="307"/>
      <c r="U39" s="416" t="s">
        <v>302</v>
      </c>
      <c r="V39" s="417"/>
      <c r="W39" s="417"/>
      <c r="X39" s="417"/>
      <c r="Y39" s="417"/>
      <c r="Z39" s="417"/>
      <c r="AA39" s="417"/>
      <c r="AB39" s="418"/>
      <c r="AE39" s="2" t="str">
        <f>IF(F39="","〇","")</f>
        <v>〇</v>
      </c>
      <c r="AF39" s="2" t="str">
        <f>IF(M39="","〇","")</f>
        <v>〇</v>
      </c>
    </row>
    <row r="40" spans="1:36" ht="13.15" customHeight="1">
      <c r="A40" s="381"/>
      <c r="B40" s="381"/>
      <c r="C40" s="381"/>
      <c r="D40" s="381"/>
      <c r="E40" s="381"/>
      <c r="F40" s="379"/>
      <c r="G40" s="380"/>
      <c r="H40" s="380"/>
      <c r="I40" s="421"/>
      <c r="J40" s="105" t="s">
        <v>68</v>
      </c>
      <c r="K40" s="376" t="s">
        <v>73</v>
      </c>
      <c r="L40" s="376"/>
      <c r="M40" s="394"/>
      <c r="N40" s="394"/>
      <c r="O40" s="112" t="s">
        <v>61</v>
      </c>
      <c r="P40" s="446" t="str">
        <f>IF(AND(AE39="〇",AF39="〇",AF40="〇"),"",ROUNDDOWN(F39+M39+M40,2))</f>
        <v/>
      </c>
      <c r="Q40" s="447"/>
      <c r="R40" s="447"/>
      <c r="S40" s="447"/>
      <c r="T40" s="113" t="s">
        <v>61</v>
      </c>
      <c r="U40" s="448" t="str">
        <f>IFERROR(ROUNDDOWN(P40/X16*100,2),"")</f>
        <v/>
      </c>
      <c r="V40" s="449"/>
      <c r="W40" s="449"/>
      <c r="X40" s="449"/>
      <c r="Y40" s="449"/>
      <c r="Z40" s="449"/>
      <c r="AA40" s="449"/>
      <c r="AB40" s="114" t="s">
        <v>64</v>
      </c>
      <c r="AF40" s="2" t="str">
        <f>IF(M40="","〇","")</f>
        <v>〇</v>
      </c>
    </row>
    <row r="41" spans="1:36" ht="10.15" customHeight="1">
      <c r="P41" s="115"/>
      <c r="Q41" s="115"/>
      <c r="R41" s="115"/>
      <c r="S41" s="115"/>
      <c r="U41" s="115"/>
    </row>
    <row r="42" spans="1:36" ht="13.5" customHeight="1">
      <c r="A42" s="284" t="s">
        <v>24</v>
      </c>
      <c r="B42" s="241"/>
      <c r="C42" s="241"/>
      <c r="D42" s="241"/>
      <c r="E42" s="241"/>
      <c r="F42" s="257" t="s">
        <v>25</v>
      </c>
      <c r="G42" s="258"/>
      <c r="H42" s="258"/>
      <c r="I42" s="258"/>
      <c r="J42" s="258"/>
      <c r="K42" s="258"/>
      <c r="L42" s="258"/>
      <c r="M42" s="258"/>
      <c r="N42" s="258"/>
      <c r="O42" s="259"/>
      <c r="P42" s="260" t="s">
        <v>26</v>
      </c>
      <c r="Q42" s="258"/>
      <c r="R42" s="258"/>
      <c r="S42" s="258"/>
      <c r="T42" s="259"/>
      <c r="U42" s="337" t="s">
        <v>27</v>
      </c>
      <c r="V42" s="337"/>
      <c r="W42" s="337"/>
      <c r="X42" s="337"/>
      <c r="Y42" s="260"/>
      <c r="Z42" s="260"/>
      <c r="AA42" s="260"/>
      <c r="AB42" s="338"/>
    </row>
    <row r="43" spans="1:36" ht="13.5" customHeight="1">
      <c r="A43" s="369"/>
      <c r="B43" s="370"/>
      <c r="C43" s="370"/>
      <c r="D43" s="370"/>
      <c r="E43" s="370"/>
      <c r="F43" s="371" t="s">
        <v>279</v>
      </c>
      <c r="G43" s="372"/>
      <c r="H43" s="372"/>
      <c r="I43" s="372"/>
      <c r="J43" s="372"/>
      <c r="K43" s="372"/>
      <c r="L43" s="372"/>
      <c r="M43" s="372"/>
      <c r="N43" s="372"/>
      <c r="O43" s="373"/>
      <c r="P43" s="374" t="s">
        <v>280</v>
      </c>
      <c r="Q43" s="372"/>
      <c r="R43" s="372"/>
      <c r="S43" s="372"/>
      <c r="T43" s="373"/>
      <c r="U43" s="340"/>
      <c r="V43" s="340"/>
      <c r="W43" s="340"/>
      <c r="X43" s="340"/>
      <c r="Y43" s="341"/>
      <c r="Z43" s="341"/>
      <c r="AA43" s="341"/>
      <c r="AB43" s="342"/>
    </row>
    <row r="44" spans="1:36" ht="4.1500000000000004" customHeight="1"/>
    <row r="45" spans="1:36" ht="12.6" customHeight="1">
      <c r="A45" s="403" t="s">
        <v>45</v>
      </c>
      <c r="B45" s="404"/>
      <c r="C45" s="404"/>
      <c r="D45" s="404"/>
      <c r="E45" s="404"/>
      <c r="F45" s="127"/>
      <c r="G45" s="393" t="s">
        <v>182</v>
      </c>
      <c r="H45" s="393"/>
      <c r="I45" s="431"/>
      <c r="J45" s="431"/>
      <c r="K45" s="116" t="s">
        <v>183</v>
      </c>
      <c r="L45" s="431"/>
      <c r="M45" s="431"/>
      <c r="N45" s="116" t="s">
        <v>184</v>
      </c>
      <c r="R45" s="128"/>
      <c r="S45" s="128"/>
      <c r="T45" s="128"/>
      <c r="U45" s="128"/>
      <c r="V45" s="128"/>
      <c r="W45" s="128"/>
    </row>
    <row r="46" spans="1:36" ht="6" customHeight="1"/>
    <row r="47" spans="1:36" ht="18" customHeight="1">
      <c r="A47" s="308" t="s">
        <v>36</v>
      </c>
      <c r="B47" s="309"/>
      <c r="C47" s="309"/>
      <c r="D47" s="309"/>
      <c r="E47" s="309"/>
      <c r="F47" s="310"/>
      <c r="G47" s="329" t="s">
        <v>37</v>
      </c>
      <c r="H47" s="330"/>
      <c r="I47" s="330"/>
      <c r="J47" s="330"/>
      <c r="K47" s="330"/>
      <c r="L47" s="330"/>
      <c r="M47" s="330"/>
      <c r="N47" s="330"/>
      <c r="O47" s="330"/>
      <c r="P47" s="330"/>
      <c r="Q47" s="331"/>
      <c r="R47" s="336" t="s">
        <v>38</v>
      </c>
      <c r="S47" s="336"/>
      <c r="T47" s="336"/>
      <c r="U47" s="336"/>
      <c r="V47" s="336"/>
      <c r="W47" s="336"/>
      <c r="X47" s="336"/>
      <c r="Y47" s="336"/>
      <c r="Z47" s="336"/>
      <c r="AA47" s="336"/>
      <c r="AB47" s="336"/>
    </row>
    <row r="48" spans="1:36" ht="13.9" customHeight="1">
      <c r="A48" s="326"/>
      <c r="B48" s="327"/>
      <c r="C48" s="327"/>
      <c r="D48" s="327"/>
      <c r="E48" s="327"/>
      <c r="F48" s="328"/>
      <c r="G48" s="308"/>
      <c r="H48" s="309"/>
      <c r="I48" s="309"/>
      <c r="J48" s="309"/>
      <c r="K48" s="309"/>
      <c r="L48" s="309"/>
      <c r="M48" s="309"/>
      <c r="N48" s="309"/>
      <c r="O48" s="309"/>
      <c r="P48" s="309"/>
      <c r="Q48" s="310"/>
      <c r="R48" s="336"/>
      <c r="S48" s="336"/>
      <c r="T48" s="336"/>
      <c r="U48" s="336"/>
      <c r="V48" s="336"/>
      <c r="W48" s="336"/>
      <c r="X48" s="336"/>
      <c r="Y48" s="336"/>
      <c r="Z48" s="336"/>
      <c r="AA48" s="336"/>
      <c r="AB48" s="336"/>
    </row>
    <row r="49" spans="1:28" ht="57.6" customHeight="1">
      <c r="A49" s="311"/>
      <c r="B49" s="312"/>
      <c r="C49" s="312"/>
      <c r="D49" s="312"/>
      <c r="E49" s="312"/>
      <c r="F49" s="313"/>
      <c r="G49" s="311"/>
      <c r="H49" s="312"/>
      <c r="I49" s="312"/>
      <c r="J49" s="312"/>
      <c r="K49" s="312"/>
      <c r="L49" s="312"/>
      <c r="M49" s="312"/>
      <c r="N49" s="312"/>
      <c r="O49" s="312"/>
      <c r="P49" s="312"/>
      <c r="Q49" s="313"/>
      <c r="R49" s="336"/>
      <c r="S49" s="336"/>
      <c r="T49" s="336"/>
      <c r="U49" s="336"/>
      <c r="V49" s="336"/>
      <c r="W49" s="336"/>
      <c r="X49" s="336"/>
      <c r="Y49" s="336"/>
      <c r="Z49" s="336"/>
      <c r="AA49" s="336"/>
      <c r="AB49" s="336"/>
    </row>
  </sheetData>
  <sheetProtection algorithmName="SHA-512" hashValue="wO/9oZMDOFJ8u2sRP8S1+1eu6od0MbV4dbfRv6ohBrtjsoeymaGzEdh4X/VnINafHaxc0ppYskjgQS3KNsKhUg==" saltValue="9n04kVXCBi/D90KIvXRaMw==" spinCount="100000" sheet="1" formatCells="0" selectLockedCells="1"/>
  <mergeCells count="161">
    <mergeCell ref="I45:J45"/>
    <mergeCell ref="L45:M45"/>
    <mergeCell ref="F8:O8"/>
    <mergeCell ref="F7:O7"/>
    <mergeCell ref="G6:O6"/>
    <mergeCell ref="F10:O10"/>
    <mergeCell ref="T6:AB6"/>
    <mergeCell ref="X23:AA23"/>
    <mergeCell ref="X24:AA24"/>
    <mergeCell ref="F25:M25"/>
    <mergeCell ref="F26:L26"/>
    <mergeCell ref="P24:R24"/>
    <mergeCell ref="O14:S14"/>
    <mergeCell ref="T14:AB14"/>
    <mergeCell ref="R15:W15"/>
    <mergeCell ref="X15:AB15"/>
    <mergeCell ref="X16:AA16"/>
    <mergeCell ref="R16:V16"/>
    <mergeCell ref="L15:Q15"/>
    <mergeCell ref="L16:P16"/>
    <mergeCell ref="F15:K15"/>
    <mergeCell ref="F28:L28"/>
    <mergeCell ref="P40:S40"/>
    <mergeCell ref="U40:AA40"/>
    <mergeCell ref="U39:AB39"/>
    <mergeCell ref="U29:AA29"/>
    <mergeCell ref="U28:AA28"/>
    <mergeCell ref="I39:I40"/>
    <mergeCell ref="M30:M31"/>
    <mergeCell ref="Z4:AA4"/>
    <mergeCell ref="W4:X4"/>
    <mergeCell ref="S4:U4"/>
    <mergeCell ref="C22:E22"/>
    <mergeCell ref="C23:E23"/>
    <mergeCell ref="C24:E24"/>
    <mergeCell ref="F22:J22"/>
    <mergeCell ref="X22:AA22"/>
    <mergeCell ref="N25:T25"/>
    <mergeCell ref="U25:AB25"/>
    <mergeCell ref="T23:V23"/>
    <mergeCell ref="T24:V24"/>
    <mergeCell ref="D8:E8"/>
    <mergeCell ref="R18:R19"/>
    <mergeCell ref="R10:AB10"/>
    <mergeCell ref="P21:S21"/>
    <mergeCell ref="P22:R22"/>
    <mergeCell ref="P36:S36"/>
    <mergeCell ref="T21:W21"/>
    <mergeCell ref="G45:H45"/>
    <mergeCell ref="M40:N40"/>
    <mergeCell ref="A18:B19"/>
    <mergeCell ref="G19:J19"/>
    <mergeCell ref="L19:O19"/>
    <mergeCell ref="A12:C12"/>
    <mergeCell ref="A13:C13"/>
    <mergeCell ref="A14:C14"/>
    <mergeCell ref="D9:E9"/>
    <mergeCell ref="D10:E10"/>
    <mergeCell ref="C21:E21"/>
    <mergeCell ref="L21:O21"/>
    <mergeCell ref="L22:N22"/>
    <mergeCell ref="L23:N23"/>
    <mergeCell ref="L24:N24"/>
    <mergeCell ref="F27:L27"/>
    <mergeCell ref="A45:E45"/>
    <mergeCell ref="C29:E29"/>
    <mergeCell ref="A15:E15"/>
    <mergeCell ref="B25:B29"/>
    <mergeCell ref="A16:E16"/>
    <mergeCell ref="F16:J16"/>
    <mergeCell ref="C17:AB17"/>
    <mergeCell ref="F21:K21"/>
    <mergeCell ref="U43:AB43"/>
    <mergeCell ref="A35:E36"/>
    <mergeCell ref="I35:K35"/>
    <mergeCell ref="P35:T35"/>
    <mergeCell ref="U35:AB35"/>
    <mergeCell ref="U36:AA36"/>
    <mergeCell ref="P33:R33"/>
    <mergeCell ref="U31:AA31"/>
    <mergeCell ref="B30:E31"/>
    <mergeCell ref="U30:AA30"/>
    <mergeCell ref="A42:E43"/>
    <mergeCell ref="F42:O42"/>
    <mergeCell ref="F43:O43"/>
    <mergeCell ref="P43:T43"/>
    <mergeCell ref="K39:L39"/>
    <mergeCell ref="K40:L40"/>
    <mergeCell ref="F39:H40"/>
    <mergeCell ref="A38:E40"/>
    <mergeCell ref="J38:O38"/>
    <mergeCell ref="F38:I38"/>
    <mergeCell ref="M39:N39"/>
    <mergeCell ref="P42:T42"/>
    <mergeCell ref="A21:A33"/>
    <mergeCell ref="B21:B24"/>
    <mergeCell ref="P39:T39"/>
    <mergeCell ref="N26:S26"/>
    <mergeCell ref="N27:S27"/>
    <mergeCell ref="G48:Q49"/>
    <mergeCell ref="O29:S29"/>
    <mergeCell ref="O31:S31"/>
    <mergeCell ref="D13:F13"/>
    <mergeCell ref="G13:AB13"/>
    <mergeCell ref="G29:L29"/>
    <mergeCell ref="G31:L31"/>
    <mergeCell ref="F30:L30"/>
    <mergeCell ref="F32:O32"/>
    <mergeCell ref="F33:O33"/>
    <mergeCell ref="L36:N36"/>
    <mergeCell ref="G24:J24"/>
    <mergeCell ref="T22:V22"/>
    <mergeCell ref="A47:F49"/>
    <mergeCell ref="G47:Q47"/>
    <mergeCell ref="P32:S32"/>
    <mergeCell ref="T32:U33"/>
    <mergeCell ref="R47:AB47"/>
    <mergeCell ref="R48:AB49"/>
    <mergeCell ref="U42:AB42"/>
    <mergeCell ref="U38:AB38"/>
    <mergeCell ref="V1:AB1"/>
    <mergeCell ref="S9:AB9"/>
    <mergeCell ref="F9:O9"/>
    <mergeCell ref="A2:AB2"/>
    <mergeCell ref="S8:AB8"/>
    <mergeCell ref="W33:AB33"/>
    <mergeCell ref="W18:AB18"/>
    <mergeCell ref="W19:AA19"/>
    <mergeCell ref="S18:V18"/>
    <mergeCell ref="S19:V19"/>
    <mergeCell ref="C18:F18"/>
    <mergeCell ref="C19:E19"/>
    <mergeCell ref="T30:T31"/>
    <mergeCell ref="AB30:AB31"/>
    <mergeCell ref="S7:AB7"/>
    <mergeCell ref="W32:AB32"/>
    <mergeCell ref="N28:S28"/>
    <mergeCell ref="F23:J23"/>
    <mergeCell ref="C26:E26"/>
    <mergeCell ref="C27:E27"/>
    <mergeCell ref="C28:E28"/>
    <mergeCell ref="G18:K18"/>
    <mergeCell ref="L18:P18"/>
    <mergeCell ref="C20:AB20"/>
    <mergeCell ref="D12:AB12"/>
    <mergeCell ref="X21:AB21"/>
    <mergeCell ref="U26:AA26"/>
    <mergeCell ref="D14:N14"/>
    <mergeCell ref="P38:T38"/>
    <mergeCell ref="N30:S30"/>
    <mergeCell ref="D7:E7"/>
    <mergeCell ref="A7:C7"/>
    <mergeCell ref="P7:Q7"/>
    <mergeCell ref="F36:H36"/>
    <mergeCell ref="I36:J36"/>
    <mergeCell ref="F35:H35"/>
    <mergeCell ref="L35:O35"/>
    <mergeCell ref="P23:R23"/>
    <mergeCell ref="B32:E33"/>
    <mergeCell ref="C25:E25"/>
    <mergeCell ref="U27:AA27"/>
  </mergeCells>
  <phoneticPr fontId="2"/>
  <dataValidations count="5">
    <dataValidation type="list" allowBlank="1" showInputMessage="1" showErrorMessage="1" sqref="V32:V33 J39:J40" xr:uid="{00000000-0002-0000-0200-000000000000}">
      <formula1>"□,■"</formula1>
    </dataValidation>
    <dataValidation type="list" allowBlank="1" showInputMessage="1" showErrorMessage="1" sqref="P43:T43" xr:uid="{00000000-0002-0000-0200-000001000000}">
      <formula1>"□有□無,■有,■無"</formula1>
    </dataValidation>
    <dataValidation type="list" allowBlank="1" showInputMessage="1" showErrorMessage="1" sqref="A2:AB2" xr:uid="{00000000-0002-0000-0200-000002000000}">
      <formula1>"緑 化 計 画 書,緑 化 計 画 書（変更）"</formula1>
    </dataValidation>
    <dataValidation type="list" allowBlank="1" showInputMessage="1" showErrorMessage="1" sqref="F36:H36" xr:uid="{00000000-0002-0000-0200-000003000000}">
      <formula1>"有,無"</formula1>
    </dataValidation>
    <dataValidation type="list" allowBlank="1" showInputMessage="1" showErrorMessage="1" sqref="F43" xr:uid="{00000000-0002-0000-0200-000004000000}">
      <formula1>"□全部有□一部有□無,■全部有,■一部有,■無"</formula1>
    </dataValidation>
  </dataValidations>
  <printOptions horizontalCentered="1"/>
  <pageMargins left="0.47244094488188981" right="0.19685039370078741" top="0.39370078740157483" bottom="0.19685039370078741" header="0" footer="0"/>
  <pageSetup paperSize="9" orientation="portrait" blackAndWhite="1" r:id="rId1"/>
  <ignoredErrors>
    <ignoredError sqref="C19" unlockedFormula="1"/>
    <ignoredError sqref="AF22:AF23"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pageSetUpPr fitToPage="1"/>
  </sheetPr>
  <dimension ref="A1:AA36"/>
  <sheetViews>
    <sheetView showZeros="0" view="pageBreakPreview" zoomScale="110" zoomScaleNormal="100" zoomScaleSheetLayoutView="110" workbookViewId="0">
      <selection activeCell="Q4" sqref="Q4"/>
    </sheetView>
  </sheetViews>
  <sheetFormatPr defaultRowHeight="13.5"/>
  <cols>
    <col min="1" max="1" width="1.875" style="2" customWidth="1"/>
    <col min="2" max="5" width="2" style="2" customWidth="1"/>
    <col min="6" max="7" width="4.25" style="2" customWidth="1"/>
    <col min="8" max="8" width="7.75" style="2" customWidth="1"/>
    <col min="9" max="9" width="5.75" style="2" customWidth="1"/>
    <col min="10" max="10" width="4.375" style="2" customWidth="1"/>
    <col min="11" max="11" width="4.5" style="2" customWidth="1"/>
    <col min="12" max="18" width="5" style="2" customWidth="1"/>
    <col min="19" max="19" width="4.25" style="2" customWidth="1"/>
    <col min="20" max="20" width="9" style="2"/>
    <col min="21" max="25" width="5" style="2" customWidth="1"/>
    <col min="26" max="16384" width="9" style="2"/>
  </cols>
  <sheetData>
    <row r="1" spans="1:27" ht="16.5">
      <c r="B1" s="62"/>
      <c r="C1" s="62"/>
      <c r="D1" s="62"/>
      <c r="F1" s="78"/>
      <c r="G1" s="78"/>
      <c r="H1" s="78"/>
      <c r="I1" s="78"/>
      <c r="J1" s="78"/>
      <c r="K1" s="78"/>
      <c r="L1" s="78"/>
      <c r="M1" s="78"/>
      <c r="N1" s="78"/>
      <c r="O1" s="269"/>
      <c r="P1" s="269"/>
      <c r="Q1" s="269"/>
      <c r="R1" s="269"/>
    </row>
    <row r="2" spans="1:27" ht="29.25" customHeight="1">
      <c r="A2" s="451" t="s">
        <v>332</v>
      </c>
      <c r="B2" s="451"/>
      <c r="C2" s="451"/>
      <c r="D2" s="451"/>
      <c r="E2" s="451"/>
      <c r="F2" s="451"/>
      <c r="G2" s="451"/>
      <c r="H2" s="451"/>
      <c r="I2" s="451"/>
      <c r="J2" s="451"/>
      <c r="K2" s="451"/>
      <c r="L2" s="451"/>
      <c r="M2" s="451"/>
      <c r="N2" s="451"/>
      <c r="O2" s="451"/>
      <c r="P2" s="451"/>
      <c r="Q2" s="451"/>
      <c r="R2" s="451"/>
      <c r="S2" s="170"/>
      <c r="T2" s="174"/>
      <c r="U2" s="174"/>
      <c r="V2" s="174"/>
      <c r="W2" s="174"/>
      <c r="X2" s="174"/>
      <c r="Y2" s="174"/>
      <c r="Z2" s="174"/>
      <c r="AA2" s="174"/>
    </row>
    <row r="3" spans="1:27" ht="13.5" customHeight="1">
      <c r="T3" s="64"/>
      <c r="X3" s="173"/>
    </row>
    <row r="4" spans="1:27" ht="13.5" customHeight="1">
      <c r="L4" s="2" t="s">
        <v>333</v>
      </c>
      <c r="M4" s="171" t="str">
        <f>IF(緑化計画書!S4="","",緑化計画書!S4)</f>
        <v/>
      </c>
      <c r="N4" s="63" t="s">
        <v>183</v>
      </c>
      <c r="O4" s="171" t="str">
        <f>IF(緑化計画書!W4="","",緑化計画書!W4)</f>
        <v/>
      </c>
      <c r="P4" s="63" t="s">
        <v>184</v>
      </c>
      <c r="Q4" s="171" t="str">
        <f>IF(緑化計画書!Z4="","",緑化計画書!Z4)</f>
        <v/>
      </c>
      <c r="R4" s="63" t="s">
        <v>185</v>
      </c>
      <c r="T4" s="64"/>
      <c r="X4" s="173"/>
    </row>
    <row r="5" spans="1:27">
      <c r="B5" s="2" t="str">
        <f>IF(A2="緑 化 計 画 書","下記のとおり、緑化計画書を提出します。","下記のとおり、緑化計画書（変更）を提出します。")</f>
        <v>下記のとおり、緑化計画書を提出します。</v>
      </c>
      <c r="M5" s="172"/>
      <c r="N5" s="63"/>
      <c r="O5" s="172"/>
      <c r="P5" s="63"/>
      <c r="Q5" s="172"/>
      <c r="R5" s="63"/>
      <c r="T5" s="64"/>
    </row>
    <row r="6" spans="1:27" ht="13.5" customHeight="1">
      <c r="T6" s="64"/>
      <c r="X6" s="173"/>
    </row>
    <row r="7" spans="1:27">
      <c r="B7" s="2" t="s">
        <v>33</v>
      </c>
      <c r="T7" s="64"/>
      <c r="X7" s="173"/>
    </row>
    <row r="8" spans="1:27" ht="16.5" customHeight="1">
      <c r="G8" s="252"/>
      <c r="H8" s="252"/>
      <c r="I8" s="68"/>
      <c r="J8" s="69" t="s">
        <v>186</v>
      </c>
      <c r="K8" s="271"/>
      <c r="L8" s="271"/>
      <c r="M8" s="271"/>
      <c r="N8" s="271"/>
      <c r="O8" s="271"/>
      <c r="P8" s="271"/>
      <c r="Q8" s="271"/>
      <c r="R8" s="271"/>
      <c r="T8" s="64"/>
    </row>
    <row r="9" spans="1:27" ht="39.75" customHeight="1">
      <c r="A9" s="66"/>
      <c r="B9" s="66"/>
      <c r="C9" s="66"/>
      <c r="D9" s="66"/>
      <c r="E9" s="67"/>
      <c r="G9" s="252"/>
      <c r="H9" s="252"/>
      <c r="I9" s="71" t="s">
        <v>310</v>
      </c>
      <c r="J9" s="450"/>
      <c r="K9" s="450"/>
      <c r="L9" s="450"/>
      <c r="M9" s="450"/>
      <c r="N9" s="450"/>
      <c r="O9" s="450"/>
      <c r="P9" s="450"/>
      <c r="Q9" s="450"/>
      <c r="R9" s="450"/>
    </row>
    <row r="10" spans="1:27" ht="17.25" customHeight="1">
      <c r="A10" s="66"/>
      <c r="B10" s="66"/>
      <c r="C10" s="66"/>
      <c r="D10" s="66"/>
      <c r="E10" s="67"/>
      <c r="G10" s="452" t="s">
        <v>306</v>
      </c>
      <c r="H10" s="452"/>
      <c r="I10" s="71" t="s">
        <v>259</v>
      </c>
      <c r="J10" s="271"/>
      <c r="K10" s="271"/>
      <c r="L10" s="271"/>
      <c r="M10" s="271"/>
      <c r="N10" s="271"/>
      <c r="O10" s="271"/>
      <c r="P10" s="271"/>
      <c r="Q10" s="271"/>
      <c r="R10" s="271"/>
    </row>
    <row r="11" spans="1:27" ht="42" customHeight="1">
      <c r="A11" s="72"/>
      <c r="B11" s="72"/>
      <c r="C11" s="72"/>
      <c r="D11" s="72"/>
      <c r="E11" s="73"/>
      <c r="I11" s="71" t="s">
        <v>35</v>
      </c>
      <c r="J11" s="271"/>
      <c r="K11" s="272"/>
      <c r="L11" s="272"/>
      <c r="M11" s="272"/>
      <c r="N11" s="272"/>
      <c r="O11" s="272"/>
      <c r="P11" s="272"/>
      <c r="Q11" s="272"/>
      <c r="R11" s="272"/>
    </row>
    <row r="12" spans="1:27" ht="9.75" customHeight="1">
      <c r="A12" s="72"/>
      <c r="B12" s="72"/>
      <c r="C12" s="72"/>
      <c r="D12" s="74"/>
      <c r="H12" s="430"/>
      <c r="I12" s="430"/>
      <c r="J12" s="430"/>
      <c r="K12" s="430"/>
      <c r="L12" s="430"/>
      <c r="M12" s="430"/>
      <c r="N12" s="430"/>
      <c r="O12" s="430"/>
      <c r="P12" s="430"/>
      <c r="Q12" s="430"/>
    </row>
    <row r="13" spans="1:27" ht="11.25" customHeight="1">
      <c r="A13" s="72"/>
      <c r="B13" s="72"/>
      <c r="C13" s="72"/>
      <c r="D13" s="72"/>
      <c r="E13" s="75"/>
    </row>
    <row r="14" spans="1:27" ht="18.75" customHeight="1">
      <c r="G14" s="252"/>
      <c r="H14" s="252"/>
      <c r="I14" s="68"/>
      <c r="J14" s="69" t="s">
        <v>186</v>
      </c>
      <c r="K14" s="271"/>
      <c r="L14" s="271"/>
      <c r="M14" s="271"/>
      <c r="N14" s="271"/>
      <c r="O14" s="271"/>
      <c r="P14" s="271"/>
      <c r="Q14" s="271"/>
      <c r="R14" s="271"/>
    </row>
    <row r="15" spans="1:27" ht="39" customHeight="1">
      <c r="G15" s="252"/>
      <c r="H15" s="252"/>
      <c r="I15" s="71" t="s">
        <v>310</v>
      </c>
      <c r="J15" s="271"/>
      <c r="K15" s="271"/>
      <c r="L15" s="271"/>
      <c r="M15" s="271"/>
      <c r="N15" s="271"/>
      <c r="O15" s="271"/>
      <c r="P15" s="271"/>
      <c r="Q15" s="271"/>
      <c r="R15" s="271"/>
    </row>
    <row r="16" spans="1:27" ht="18.75" customHeight="1">
      <c r="G16" s="452" t="s">
        <v>306</v>
      </c>
      <c r="H16" s="452"/>
      <c r="I16" s="71" t="s">
        <v>259</v>
      </c>
      <c r="J16" s="271"/>
      <c r="K16" s="271"/>
      <c r="L16" s="271"/>
      <c r="M16" s="271"/>
      <c r="N16" s="271"/>
      <c r="O16" s="271"/>
      <c r="P16" s="271"/>
      <c r="Q16" s="271"/>
      <c r="R16" s="271"/>
    </row>
    <row r="17" spans="7:18" ht="40.5" customHeight="1">
      <c r="I17" s="71" t="s">
        <v>35</v>
      </c>
      <c r="J17" s="271"/>
      <c r="K17" s="272"/>
      <c r="L17" s="272"/>
      <c r="M17" s="272"/>
      <c r="N17" s="272"/>
      <c r="O17" s="272"/>
      <c r="P17" s="272"/>
      <c r="Q17" s="272"/>
      <c r="R17" s="272"/>
    </row>
    <row r="18" spans="7:18">
      <c r="H18" s="430"/>
      <c r="I18" s="430"/>
      <c r="J18" s="430"/>
      <c r="K18" s="430"/>
      <c r="L18" s="430"/>
      <c r="M18" s="430"/>
      <c r="N18" s="430"/>
      <c r="O18" s="430"/>
      <c r="P18" s="430"/>
      <c r="Q18" s="430"/>
    </row>
    <row r="19" spans="7:18" ht="9" customHeight="1"/>
    <row r="20" spans="7:18" ht="18.75" customHeight="1">
      <c r="G20" s="252"/>
      <c r="H20" s="252"/>
      <c r="I20" s="68"/>
      <c r="J20" s="69" t="s">
        <v>186</v>
      </c>
      <c r="K20" s="271"/>
      <c r="L20" s="271"/>
      <c r="M20" s="271"/>
      <c r="N20" s="271"/>
      <c r="O20" s="271"/>
      <c r="P20" s="271"/>
      <c r="Q20" s="271"/>
      <c r="R20" s="271"/>
    </row>
    <row r="21" spans="7:18" ht="39" customHeight="1">
      <c r="G21" s="252"/>
      <c r="H21" s="252"/>
      <c r="I21" s="71" t="s">
        <v>310</v>
      </c>
      <c r="J21" s="271"/>
      <c r="K21" s="271"/>
      <c r="L21" s="271"/>
      <c r="M21" s="271"/>
      <c r="N21" s="271"/>
      <c r="O21" s="271"/>
      <c r="P21" s="271"/>
      <c r="Q21" s="271"/>
      <c r="R21" s="271"/>
    </row>
    <row r="22" spans="7:18" ht="18.75" customHeight="1">
      <c r="G22" s="452" t="s">
        <v>306</v>
      </c>
      <c r="H22" s="452"/>
      <c r="I22" s="71" t="s">
        <v>259</v>
      </c>
      <c r="J22" s="271"/>
      <c r="K22" s="271"/>
      <c r="L22" s="271"/>
      <c r="M22" s="271"/>
      <c r="N22" s="271"/>
      <c r="O22" s="271"/>
      <c r="P22" s="271"/>
      <c r="Q22" s="271"/>
      <c r="R22" s="271"/>
    </row>
    <row r="23" spans="7:18" ht="38.25" customHeight="1">
      <c r="I23" s="71" t="s">
        <v>35</v>
      </c>
      <c r="J23" s="271"/>
      <c r="K23" s="272"/>
      <c r="L23" s="272"/>
      <c r="M23" s="272"/>
      <c r="N23" s="272"/>
      <c r="O23" s="272"/>
      <c r="P23" s="272"/>
      <c r="Q23" s="272"/>
      <c r="R23" s="272"/>
    </row>
    <row r="24" spans="7:18" ht="9" customHeight="1">
      <c r="H24" s="430"/>
      <c r="I24" s="430"/>
      <c r="J24" s="430"/>
      <c r="K24" s="430"/>
      <c r="L24" s="430"/>
      <c r="M24" s="430"/>
      <c r="N24" s="430"/>
      <c r="O24" s="430"/>
      <c r="P24" s="430"/>
      <c r="Q24" s="430"/>
    </row>
    <row r="25" spans="7:18" ht="10.5" customHeight="1"/>
    <row r="26" spans="7:18" ht="18.75" customHeight="1">
      <c r="G26" s="252"/>
      <c r="H26" s="252"/>
      <c r="I26" s="68"/>
      <c r="J26" s="69" t="s">
        <v>186</v>
      </c>
      <c r="K26" s="271"/>
      <c r="L26" s="271"/>
      <c r="M26" s="271"/>
      <c r="N26" s="271"/>
      <c r="O26" s="271"/>
      <c r="P26" s="271"/>
      <c r="Q26" s="271"/>
      <c r="R26" s="271"/>
    </row>
    <row r="27" spans="7:18" ht="36" customHeight="1">
      <c r="G27" s="252"/>
      <c r="H27" s="252"/>
      <c r="I27" s="71" t="s">
        <v>313</v>
      </c>
      <c r="J27" s="271"/>
      <c r="K27" s="271"/>
      <c r="L27" s="271"/>
      <c r="M27" s="271"/>
      <c r="N27" s="271"/>
      <c r="O27" s="271"/>
      <c r="P27" s="271"/>
      <c r="Q27" s="271"/>
      <c r="R27" s="271"/>
    </row>
    <row r="28" spans="7:18" ht="18.75" customHeight="1">
      <c r="G28" s="452" t="s">
        <v>305</v>
      </c>
      <c r="H28" s="452"/>
      <c r="I28" s="71" t="s">
        <v>259</v>
      </c>
      <c r="J28" s="271"/>
      <c r="K28" s="271"/>
      <c r="L28" s="271"/>
      <c r="M28" s="271"/>
      <c r="N28" s="271"/>
      <c r="O28" s="271"/>
      <c r="P28" s="271"/>
      <c r="Q28" s="271"/>
      <c r="R28" s="271"/>
    </row>
    <row r="29" spans="7:18" ht="34.5" customHeight="1">
      <c r="I29" s="71" t="s">
        <v>35</v>
      </c>
      <c r="J29" s="271"/>
      <c r="K29" s="272"/>
      <c r="L29" s="272"/>
      <c r="M29" s="272"/>
      <c r="N29" s="272"/>
      <c r="O29" s="272"/>
      <c r="P29" s="272"/>
      <c r="Q29" s="272"/>
      <c r="R29" s="272"/>
    </row>
    <row r="30" spans="7:18">
      <c r="H30" s="430"/>
      <c r="I30" s="430"/>
      <c r="J30" s="430"/>
      <c r="K30" s="430"/>
      <c r="L30" s="430"/>
      <c r="M30" s="430"/>
      <c r="N30" s="430"/>
      <c r="O30" s="430"/>
      <c r="P30" s="430"/>
      <c r="Q30" s="430"/>
    </row>
    <row r="31" spans="7:18" ht="12.75" customHeight="1"/>
    <row r="32" spans="7:18" ht="12.75" customHeight="1"/>
    <row r="33" spans="1:27" ht="18.75" customHeight="1">
      <c r="B33" s="308" t="s">
        <v>36</v>
      </c>
      <c r="C33" s="309"/>
      <c r="D33" s="309"/>
      <c r="E33" s="309"/>
      <c r="F33" s="310"/>
      <c r="G33" s="330" t="s">
        <v>37</v>
      </c>
      <c r="H33" s="330"/>
      <c r="I33" s="330"/>
      <c r="J33" s="330"/>
      <c r="K33" s="330"/>
      <c r="L33" s="331"/>
      <c r="M33" s="336" t="s">
        <v>260</v>
      </c>
      <c r="N33" s="336"/>
      <c r="O33" s="336"/>
      <c r="P33" s="336"/>
      <c r="Q33" s="336"/>
      <c r="R33" s="336"/>
      <c r="S33" s="77"/>
      <c r="T33" s="77"/>
      <c r="U33" s="77"/>
      <c r="V33" s="77"/>
      <c r="W33" s="77"/>
      <c r="X33" s="77"/>
      <c r="Y33" s="77"/>
      <c r="Z33" s="77"/>
      <c r="AA33" s="77"/>
    </row>
    <row r="34" spans="1:27" ht="31.5" customHeight="1">
      <c r="B34" s="326"/>
      <c r="C34" s="327"/>
      <c r="D34" s="327"/>
      <c r="E34" s="327"/>
      <c r="F34" s="328"/>
      <c r="G34" s="399"/>
      <c r="H34" s="399"/>
      <c r="I34" s="399"/>
      <c r="J34" s="399"/>
      <c r="K34" s="399"/>
      <c r="L34" s="453"/>
      <c r="M34" s="456"/>
      <c r="N34" s="456"/>
      <c r="O34" s="456"/>
      <c r="P34" s="456"/>
      <c r="Q34" s="456"/>
      <c r="R34" s="456"/>
      <c r="S34" s="77"/>
      <c r="T34" s="77"/>
      <c r="U34" s="77"/>
      <c r="V34" s="77"/>
      <c r="W34" s="77"/>
      <c r="X34" s="77"/>
      <c r="Y34" s="77"/>
      <c r="Z34" s="77"/>
      <c r="AA34" s="77"/>
    </row>
    <row r="35" spans="1:27" ht="43.5" customHeight="1">
      <c r="A35" s="77"/>
      <c r="B35" s="311"/>
      <c r="C35" s="312"/>
      <c r="D35" s="312"/>
      <c r="E35" s="312"/>
      <c r="F35" s="313"/>
      <c r="G35" s="454"/>
      <c r="H35" s="454"/>
      <c r="I35" s="454"/>
      <c r="J35" s="454"/>
      <c r="K35" s="454"/>
      <c r="L35" s="455"/>
      <c r="M35" s="456"/>
      <c r="N35" s="456"/>
      <c r="O35" s="456"/>
      <c r="P35" s="456"/>
      <c r="Q35" s="456"/>
      <c r="R35" s="456"/>
      <c r="S35" s="77"/>
      <c r="T35" s="77"/>
      <c r="U35" s="77"/>
      <c r="V35" s="77"/>
      <c r="W35" s="77"/>
      <c r="X35" s="77"/>
      <c r="Y35" s="77"/>
      <c r="Z35" s="77"/>
      <c r="AA35" s="77"/>
    </row>
    <row r="36" spans="1:27">
      <c r="A36" s="77"/>
    </row>
  </sheetData>
  <sheetProtection algorithmName="SHA-512" hashValue="2sJqhKea+BpCt9xD+v7KjDQWAKiMRL6umXVK461eqrkYK0LCD11d7utdAKvKZIEnC7B+4+rx5YSLc49Ry8r0dg==" saltValue="fiCOmI94+tBubv9fVWawsA==" spinCount="100000" sheet="1" formatCells="0" selectLockedCells="1"/>
  <mergeCells count="35">
    <mergeCell ref="G14:H15"/>
    <mergeCell ref="K14:R14"/>
    <mergeCell ref="J15:R15"/>
    <mergeCell ref="J16:R16"/>
    <mergeCell ref="K20:R20"/>
    <mergeCell ref="J17:R17"/>
    <mergeCell ref="H18:Q18"/>
    <mergeCell ref="G20:H21"/>
    <mergeCell ref="G16:H16"/>
    <mergeCell ref="J21:R21"/>
    <mergeCell ref="G22:H22"/>
    <mergeCell ref="B33:F35"/>
    <mergeCell ref="K26:R26"/>
    <mergeCell ref="J29:R29"/>
    <mergeCell ref="J23:R23"/>
    <mergeCell ref="J22:R22"/>
    <mergeCell ref="G34:L35"/>
    <mergeCell ref="M34:R35"/>
    <mergeCell ref="G33:L33"/>
    <mergeCell ref="M33:R33"/>
    <mergeCell ref="H30:Q30"/>
    <mergeCell ref="G26:H27"/>
    <mergeCell ref="J28:R28"/>
    <mergeCell ref="J27:R27"/>
    <mergeCell ref="H24:Q24"/>
    <mergeCell ref="G28:H28"/>
    <mergeCell ref="O1:R1"/>
    <mergeCell ref="J9:R9"/>
    <mergeCell ref="J10:R10"/>
    <mergeCell ref="H12:Q12"/>
    <mergeCell ref="A2:R2"/>
    <mergeCell ref="G8:H9"/>
    <mergeCell ref="K8:R8"/>
    <mergeCell ref="G10:H10"/>
    <mergeCell ref="J11:R11"/>
  </mergeCells>
  <phoneticPr fontId="2"/>
  <dataValidations count="1">
    <dataValidation type="list" allowBlank="1" showInputMessage="1" showErrorMessage="1" sqref="A2 S2:AA2" xr:uid="{EDBA3BD5-37DE-47D8-B9AA-03F75E7BFE74}">
      <formula1>"緑 化 計 画 書,緑 化 計 画 書（変更）"</formula1>
    </dataValidation>
  </dataValidations>
  <printOptions horizontalCentered="1"/>
  <pageMargins left="0.47244094488188981" right="0.19685039370078741" top="0.39370078740157483" bottom="0.19685039370078741" header="0" footer="0"/>
  <pageSetup paperSize="9" orientation="portrait" blackAndWhite="1" r:id="rId1"/>
  <ignoredErrors>
    <ignoredError sqref="M4 O4 Q4" unlocked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L52"/>
  <sheetViews>
    <sheetView view="pageBreakPreview" topLeftCell="A7" zoomScale="110" zoomScaleNormal="160" zoomScaleSheetLayoutView="110" workbookViewId="0">
      <selection activeCell="D17" sqref="D17:AB17"/>
    </sheetView>
  </sheetViews>
  <sheetFormatPr defaultColWidth="8.75" defaultRowHeight="13.5"/>
  <cols>
    <col min="1" max="2" width="3" style="2" customWidth="1"/>
    <col min="3" max="3" width="3.75" style="2" customWidth="1"/>
    <col min="4" max="4" width="3.625" style="2" customWidth="1"/>
    <col min="5" max="5" width="2.625" style="2" customWidth="1"/>
    <col min="6" max="6" width="3.25" style="2" customWidth="1"/>
    <col min="7" max="8" width="2.75" style="2" customWidth="1"/>
    <col min="9" max="9" width="3.25" style="2" bestFit="1" customWidth="1"/>
    <col min="10" max="10" width="3.25" style="2" customWidth="1"/>
    <col min="11" max="11" width="2.875" style="2" customWidth="1"/>
    <col min="12" max="12" width="3.25" style="2" customWidth="1"/>
    <col min="13" max="13" width="2.625" style="2" customWidth="1"/>
    <col min="14" max="14" width="3.625" style="2" customWidth="1"/>
    <col min="15" max="15" width="2.75" style="2" customWidth="1"/>
    <col min="16" max="16" width="2.875" style="2" customWidth="1"/>
    <col min="17" max="17" width="3" style="2" customWidth="1"/>
    <col min="18" max="18" width="4.875" style="2" customWidth="1"/>
    <col min="19" max="19" width="2.5" style="2" customWidth="1"/>
    <col min="20" max="20" width="3.25" style="2" customWidth="1"/>
    <col min="21" max="21" width="3" style="2" customWidth="1"/>
    <col min="22" max="22" width="3.125" style="2" customWidth="1"/>
    <col min="23" max="23" width="2.75" style="2" customWidth="1"/>
    <col min="24" max="24" width="2.875" style="2" customWidth="1"/>
    <col min="25" max="25" width="2.625" style="2" customWidth="1"/>
    <col min="26" max="27" width="3.875" style="2" customWidth="1"/>
    <col min="28" max="28" width="3.125" style="2" customWidth="1"/>
    <col min="29" max="29" width="9.875" style="2" customWidth="1"/>
    <col min="30" max="37" width="9.875" style="2" hidden="1" customWidth="1"/>
    <col min="38" max="38" width="8.75" style="2" hidden="1" customWidth="1"/>
    <col min="39" max="16384" width="8.75" style="2"/>
  </cols>
  <sheetData>
    <row r="1" spans="1:30">
      <c r="A1" s="2" t="s">
        <v>46</v>
      </c>
      <c r="V1" s="457"/>
      <c r="W1" s="457"/>
      <c r="X1" s="457"/>
      <c r="Y1" s="457"/>
      <c r="Z1" s="458"/>
      <c r="AA1" s="458"/>
      <c r="AB1" s="458"/>
    </row>
    <row r="2" spans="1:30" ht="16.5">
      <c r="A2" s="462" t="s">
        <v>75</v>
      </c>
      <c r="B2" s="462"/>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row>
    <row r="3" spans="1:30">
      <c r="A3" s="2" t="s">
        <v>292</v>
      </c>
    </row>
    <row r="4" spans="1:30" ht="13.5" customHeight="1">
      <c r="R4" s="2" t="s">
        <v>333</v>
      </c>
      <c r="S4" s="423"/>
      <c r="T4" s="423"/>
      <c r="U4" s="79" t="s">
        <v>183</v>
      </c>
      <c r="V4" s="423"/>
      <c r="W4" s="423"/>
      <c r="X4" s="423"/>
      <c r="Y4" s="63" t="s">
        <v>184</v>
      </c>
      <c r="Z4" s="423"/>
      <c r="AA4" s="423"/>
      <c r="AB4" s="79" t="s">
        <v>185</v>
      </c>
    </row>
    <row r="5" spans="1:30" ht="13.15" customHeight="1">
      <c r="A5" s="2" t="s">
        <v>33</v>
      </c>
      <c r="AD5" s="64" t="s">
        <v>269</v>
      </c>
    </row>
    <row r="6" spans="1:30" ht="13.15" customHeight="1">
      <c r="A6" s="80"/>
      <c r="B6" s="80"/>
      <c r="C6" s="80"/>
      <c r="D6" s="81"/>
      <c r="E6" s="81"/>
      <c r="F6" s="82" t="s">
        <v>186</v>
      </c>
      <c r="G6" s="432"/>
      <c r="H6" s="432"/>
      <c r="I6" s="432"/>
      <c r="J6" s="432"/>
      <c r="K6" s="432"/>
      <c r="L6" s="432"/>
      <c r="M6" s="432"/>
      <c r="N6" s="432"/>
      <c r="O6" s="432"/>
      <c r="P6" s="80"/>
      <c r="Q6" s="80"/>
      <c r="R6" s="68"/>
      <c r="S6" s="82" t="s">
        <v>258</v>
      </c>
      <c r="T6" s="432"/>
      <c r="U6" s="432"/>
      <c r="V6" s="432"/>
      <c r="W6" s="432"/>
      <c r="X6" s="432"/>
      <c r="Y6" s="432"/>
      <c r="Z6" s="432"/>
      <c r="AA6" s="432"/>
      <c r="AB6" s="432"/>
      <c r="AD6" s="64" t="s">
        <v>270</v>
      </c>
    </row>
    <row r="7" spans="1:30" ht="30.75" customHeight="1">
      <c r="A7" s="252" t="s">
        <v>314</v>
      </c>
      <c r="B7" s="252"/>
      <c r="C7" s="252"/>
      <c r="D7" s="251" t="s">
        <v>313</v>
      </c>
      <c r="E7" s="251"/>
      <c r="F7" s="271"/>
      <c r="G7" s="271"/>
      <c r="H7" s="271"/>
      <c r="I7" s="271"/>
      <c r="J7" s="271"/>
      <c r="K7" s="271"/>
      <c r="L7" s="271"/>
      <c r="M7" s="271"/>
      <c r="N7" s="271"/>
      <c r="O7" s="271"/>
      <c r="P7" s="252" t="s">
        <v>311</v>
      </c>
      <c r="Q7" s="252"/>
      <c r="R7" s="71" t="s">
        <v>59</v>
      </c>
      <c r="S7" s="271"/>
      <c r="T7" s="271"/>
      <c r="U7" s="271"/>
      <c r="V7" s="271"/>
      <c r="W7" s="271"/>
      <c r="X7" s="271"/>
      <c r="Y7" s="271"/>
      <c r="Z7" s="271"/>
      <c r="AA7" s="271"/>
      <c r="AB7" s="271"/>
      <c r="AD7" s="70" t="s">
        <v>271</v>
      </c>
    </row>
    <row r="8" spans="1:30" ht="13.9" customHeight="1">
      <c r="C8" s="81"/>
      <c r="D8" s="251" t="s">
        <v>259</v>
      </c>
      <c r="E8" s="251"/>
      <c r="F8" s="271"/>
      <c r="G8" s="271"/>
      <c r="H8" s="271"/>
      <c r="I8" s="271"/>
      <c r="J8" s="271"/>
      <c r="K8" s="271"/>
      <c r="L8" s="271"/>
      <c r="M8" s="271"/>
      <c r="N8" s="271"/>
      <c r="O8" s="271"/>
      <c r="R8" s="71" t="s">
        <v>34</v>
      </c>
      <c r="S8" s="271"/>
      <c r="T8" s="271"/>
      <c r="U8" s="271"/>
      <c r="V8" s="271"/>
      <c r="W8" s="271"/>
      <c r="X8" s="271"/>
      <c r="Y8" s="271"/>
      <c r="Z8" s="271"/>
      <c r="AA8" s="271"/>
      <c r="AB8" s="271"/>
    </row>
    <row r="9" spans="1:30" ht="34.5" customHeight="1">
      <c r="C9" s="81"/>
      <c r="D9" s="251" t="s">
        <v>315</v>
      </c>
      <c r="E9" s="251"/>
      <c r="F9" s="271"/>
      <c r="G9" s="272"/>
      <c r="H9" s="272"/>
      <c r="I9" s="272"/>
      <c r="J9" s="272"/>
      <c r="K9" s="272"/>
      <c r="L9" s="272"/>
      <c r="M9" s="272"/>
      <c r="N9" s="272"/>
      <c r="O9" s="272"/>
      <c r="R9" s="71" t="s">
        <v>35</v>
      </c>
      <c r="S9" s="271"/>
      <c r="T9" s="272"/>
      <c r="U9" s="272"/>
      <c r="V9" s="272"/>
      <c r="W9" s="272"/>
      <c r="X9" s="272"/>
      <c r="Y9" s="272"/>
      <c r="Z9" s="272"/>
      <c r="AA9" s="272"/>
      <c r="AB9" s="272"/>
    </row>
    <row r="10" spans="1:30" ht="18.600000000000001" customHeight="1">
      <c r="C10" s="81"/>
      <c r="D10" s="252" t="s">
        <v>312</v>
      </c>
      <c r="E10" s="251"/>
      <c r="F10" s="271"/>
      <c r="G10" s="271"/>
      <c r="H10" s="271"/>
      <c r="I10" s="271"/>
      <c r="J10" s="271"/>
      <c r="K10" s="271"/>
      <c r="L10" s="271"/>
      <c r="M10" s="271"/>
      <c r="N10" s="271"/>
      <c r="O10" s="271"/>
      <c r="R10" s="500"/>
      <c r="S10" s="500"/>
      <c r="T10" s="500"/>
      <c r="U10" s="500"/>
      <c r="V10" s="500"/>
      <c r="W10" s="500"/>
      <c r="X10" s="500"/>
      <c r="Y10" s="500"/>
      <c r="Z10" s="500"/>
      <c r="AA10" s="500"/>
      <c r="AB10" s="500"/>
    </row>
    <row r="11" spans="1:30" ht="4.9000000000000004" customHeight="1">
      <c r="A11" s="81"/>
      <c r="B11" s="81"/>
      <c r="C11" s="81"/>
      <c r="D11" s="81"/>
      <c r="E11" s="81"/>
      <c r="F11" s="81"/>
    </row>
    <row r="12" spans="1:30" ht="20.45" customHeight="1">
      <c r="A12" s="396" t="s">
        <v>0</v>
      </c>
      <c r="B12" s="259"/>
      <c r="C12" s="337"/>
      <c r="D12" s="237" t="str">
        <f>IF(【はじめに入力してください】基本情報入力シート!B5="","",【はじめに入力してください】基本情報入力シート!B5)</f>
        <v/>
      </c>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9"/>
    </row>
    <row r="13" spans="1:30" ht="24.6" customHeight="1">
      <c r="A13" s="397" t="s">
        <v>1</v>
      </c>
      <c r="B13" s="300"/>
      <c r="C13" s="398"/>
      <c r="D13" s="298" t="s">
        <v>2</v>
      </c>
      <c r="E13" s="299"/>
      <c r="F13" s="299"/>
      <c r="G13" s="316" t="str">
        <f>IF(【はじめに入力してください】基本情報入力シート!B6="","",【はじめに入力してください】基本情報入力シート!B6)</f>
        <v/>
      </c>
      <c r="H13" s="316"/>
      <c r="I13" s="316"/>
      <c r="J13" s="316"/>
      <c r="K13" s="316"/>
      <c r="L13" s="316"/>
      <c r="M13" s="316"/>
      <c r="N13" s="316"/>
      <c r="O13" s="316"/>
      <c r="P13" s="316"/>
      <c r="Q13" s="316"/>
      <c r="R13" s="316"/>
      <c r="S13" s="316"/>
      <c r="T13" s="316"/>
      <c r="U13" s="316"/>
      <c r="V13" s="316"/>
      <c r="W13" s="316"/>
      <c r="X13" s="316"/>
      <c r="Y13" s="316"/>
      <c r="Z13" s="316"/>
      <c r="AA13" s="316"/>
      <c r="AB13" s="317"/>
    </row>
    <row r="14" spans="1:30" ht="22.5" customHeight="1">
      <c r="A14" s="397" t="s">
        <v>3</v>
      </c>
      <c r="B14" s="300"/>
      <c r="C14" s="398"/>
      <c r="D14" s="473" t="str">
        <f>IF(【はじめに入力してください】基本情報入力シート!B7="","",【はじめに入力してください】基本情報入力シート!B7)</f>
        <v/>
      </c>
      <c r="E14" s="474"/>
      <c r="F14" s="474"/>
      <c r="G14" s="474"/>
      <c r="H14" s="474"/>
      <c r="I14" s="474"/>
      <c r="J14" s="474"/>
      <c r="K14" s="474"/>
      <c r="L14" s="474"/>
      <c r="M14" s="474"/>
      <c r="N14" s="474"/>
      <c r="O14" s="474"/>
      <c r="P14" s="475"/>
      <c r="Q14" s="298" t="s">
        <v>275</v>
      </c>
      <c r="R14" s="299"/>
      <c r="S14" s="299"/>
      <c r="T14" s="439"/>
      <c r="U14" s="440"/>
      <c r="V14" s="440"/>
      <c r="W14" s="440"/>
      <c r="X14" s="440"/>
      <c r="Y14" s="440"/>
      <c r="Z14" s="440"/>
      <c r="AA14" s="440"/>
      <c r="AB14" s="441"/>
    </row>
    <row r="15" spans="1:30" ht="16.149999999999999" customHeight="1">
      <c r="A15" s="461" t="s">
        <v>50</v>
      </c>
      <c r="B15" s="398" t="s">
        <v>51</v>
      </c>
      <c r="C15" s="398"/>
      <c r="D15" s="398" t="s">
        <v>53</v>
      </c>
      <c r="E15" s="398"/>
      <c r="F15" s="398"/>
      <c r="G15" s="398"/>
      <c r="H15" s="298" t="s">
        <v>57</v>
      </c>
      <c r="I15" s="299"/>
      <c r="J15" s="476" t="s">
        <v>281</v>
      </c>
      <c r="K15" s="476"/>
      <c r="L15" s="476"/>
      <c r="M15" s="476"/>
      <c r="N15" s="476"/>
      <c r="O15" s="463" t="s">
        <v>58</v>
      </c>
      <c r="P15" s="464"/>
      <c r="Q15" s="298" t="s">
        <v>55</v>
      </c>
      <c r="R15" s="299"/>
      <c r="S15" s="505"/>
      <c r="T15" s="506"/>
      <c r="U15" s="463" t="s">
        <v>278</v>
      </c>
      <c r="V15" s="464"/>
      <c r="W15" s="477" t="s">
        <v>56</v>
      </c>
      <c r="X15" s="478"/>
      <c r="Y15" s="493"/>
      <c r="Z15" s="494"/>
      <c r="AA15" s="463" t="s">
        <v>278</v>
      </c>
      <c r="AB15" s="472"/>
    </row>
    <row r="16" spans="1:30" ht="16.149999999999999" customHeight="1">
      <c r="A16" s="461"/>
      <c r="B16" s="398"/>
      <c r="C16" s="398"/>
      <c r="D16" s="481" t="s">
        <v>54</v>
      </c>
      <c r="E16" s="481"/>
      <c r="F16" s="481"/>
      <c r="G16" s="481"/>
      <c r="H16" s="459" t="s">
        <v>57</v>
      </c>
      <c r="I16" s="460"/>
      <c r="J16" s="482" t="s">
        <v>281</v>
      </c>
      <c r="K16" s="482"/>
      <c r="L16" s="482"/>
      <c r="M16" s="476"/>
      <c r="N16" s="476"/>
      <c r="O16" s="465" t="s">
        <v>58</v>
      </c>
      <c r="P16" s="466"/>
      <c r="Q16" s="459" t="s">
        <v>55</v>
      </c>
      <c r="R16" s="460"/>
      <c r="S16" s="491"/>
      <c r="T16" s="492"/>
      <c r="U16" s="465" t="s">
        <v>278</v>
      </c>
      <c r="V16" s="466"/>
      <c r="W16" s="479" t="s">
        <v>56</v>
      </c>
      <c r="X16" s="480"/>
      <c r="Y16" s="495"/>
      <c r="Z16" s="496"/>
      <c r="AA16" s="465" t="s">
        <v>278</v>
      </c>
      <c r="AB16" s="497"/>
    </row>
    <row r="17" spans="1:34" ht="16.149999999999999" customHeight="1">
      <c r="A17" s="461"/>
      <c r="B17" s="504" t="s">
        <v>52</v>
      </c>
      <c r="C17" s="504"/>
      <c r="D17" s="498"/>
      <c r="E17" s="498"/>
      <c r="F17" s="498"/>
      <c r="G17" s="498"/>
      <c r="H17" s="498"/>
      <c r="I17" s="498"/>
      <c r="J17" s="498"/>
      <c r="K17" s="498"/>
      <c r="L17" s="498"/>
      <c r="M17" s="498"/>
      <c r="N17" s="498"/>
      <c r="O17" s="498"/>
      <c r="P17" s="498"/>
      <c r="Q17" s="498"/>
      <c r="R17" s="498"/>
      <c r="S17" s="498"/>
      <c r="T17" s="498"/>
      <c r="U17" s="498"/>
      <c r="V17" s="498"/>
      <c r="W17" s="498"/>
      <c r="X17" s="498"/>
      <c r="Y17" s="498"/>
      <c r="Z17" s="498"/>
      <c r="AA17" s="498"/>
      <c r="AB17" s="499"/>
    </row>
    <row r="18" spans="1:34" ht="13.15" customHeight="1">
      <c r="A18" s="407" t="s">
        <v>4</v>
      </c>
      <c r="B18" s="408"/>
      <c r="C18" s="408"/>
      <c r="D18" s="408"/>
      <c r="E18" s="409"/>
      <c r="F18" s="442" t="s">
        <v>5</v>
      </c>
      <c r="G18" s="408"/>
      <c r="H18" s="408"/>
      <c r="I18" s="408"/>
      <c r="J18" s="408"/>
      <c r="K18" s="409"/>
      <c r="L18" s="442" t="s">
        <v>6</v>
      </c>
      <c r="M18" s="408"/>
      <c r="N18" s="408"/>
      <c r="O18" s="408"/>
      <c r="P18" s="408"/>
      <c r="Q18" s="409"/>
      <c r="R18" s="501" t="s">
        <v>324</v>
      </c>
      <c r="S18" s="502"/>
      <c r="T18" s="502"/>
      <c r="U18" s="502"/>
      <c r="V18" s="502"/>
      <c r="W18" s="503"/>
      <c r="X18" s="442" t="s">
        <v>30</v>
      </c>
      <c r="Y18" s="408"/>
      <c r="Z18" s="408"/>
      <c r="AA18" s="408"/>
      <c r="AB18" s="443"/>
    </row>
    <row r="19" spans="1:34" ht="14.45" customHeight="1">
      <c r="A19" s="410">
        <f>ROUNDDOWN(IF(【はじめに入力してください】基本情報入力シート!B8="","",【はじめに入力してください】基本情報入力シート!B8/100),4)</f>
        <v>0</v>
      </c>
      <c r="B19" s="411"/>
      <c r="C19" s="411"/>
      <c r="D19" s="411"/>
      <c r="E19" s="412"/>
      <c r="F19" s="413">
        <f>ROUNDDOWN(IF(【はじめに入力してください】基本情報入力シート!B9="","",【はじめに入力してください】基本情報入力シート!B9),2)</f>
        <v>0</v>
      </c>
      <c r="G19" s="414"/>
      <c r="H19" s="414"/>
      <c r="I19" s="414"/>
      <c r="J19" s="414"/>
      <c r="K19" s="83" t="s">
        <v>60</v>
      </c>
      <c r="L19" s="414">
        <f>ROUNDDOWN(IF(【はじめに入力してください】基本情報入力シート!B10="","",【はじめに入力してください】基本情報入力シート!B10),2)</f>
        <v>0</v>
      </c>
      <c r="M19" s="414"/>
      <c r="N19" s="414"/>
      <c r="O19" s="414"/>
      <c r="P19" s="414"/>
      <c r="Q19" s="84" t="s">
        <v>60</v>
      </c>
      <c r="R19" s="413">
        <f>ROUNDDOWN(IF(【はじめに入力してください】基本情報入力シート!B11="","",【はじめに入力してください】基本情報入力シート!B11),2)</f>
        <v>0</v>
      </c>
      <c r="S19" s="414"/>
      <c r="T19" s="414"/>
      <c r="U19" s="414"/>
      <c r="V19" s="414"/>
      <c r="W19" s="83" t="s">
        <v>60</v>
      </c>
      <c r="X19" s="444">
        <f>ROUNDDOWN(IF(【はじめに入力してください】基本情報入力シート!B12="","",【はじめに入力してください】基本情報入力シート!B12),2)</f>
        <v>0</v>
      </c>
      <c r="Y19" s="445"/>
      <c r="Z19" s="445"/>
      <c r="AA19" s="445"/>
      <c r="AB19" s="85" t="s">
        <v>61</v>
      </c>
    </row>
    <row r="20" spans="1:34" ht="16.149999999999999" customHeight="1">
      <c r="C20" s="304" t="s">
        <v>307</v>
      </c>
      <c r="D20" s="304"/>
      <c r="E20" s="304"/>
      <c r="F20" s="304"/>
      <c r="G20" s="304"/>
      <c r="H20" s="304"/>
      <c r="I20" s="304"/>
      <c r="J20" s="304"/>
      <c r="K20" s="304"/>
      <c r="L20" s="304"/>
      <c r="M20" s="304"/>
      <c r="N20" s="304"/>
      <c r="O20" s="304"/>
      <c r="P20" s="304"/>
      <c r="Q20" s="415"/>
      <c r="R20" s="304"/>
      <c r="S20" s="304"/>
      <c r="T20" s="304"/>
      <c r="U20" s="304"/>
      <c r="V20" s="304"/>
      <c r="W20" s="304"/>
      <c r="X20" s="304"/>
      <c r="Y20" s="304"/>
      <c r="Z20" s="304"/>
      <c r="AA20" s="304"/>
      <c r="AB20" s="304"/>
    </row>
    <row r="21" spans="1:34" ht="26.25" customHeight="1">
      <c r="A21" s="284" t="s">
        <v>325</v>
      </c>
      <c r="B21" s="242"/>
      <c r="C21" s="284" t="s">
        <v>294</v>
      </c>
      <c r="D21" s="241"/>
      <c r="E21" s="241"/>
      <c r="F21" s="285"/>
      <c r="G21" s="240" t="s">
        <v>295</v>
      </c>
      <c r="H21" s="241"/>
      <c r="I21" s="241"/>
      <c r="J21" s="241"/>
      <c r="K21" s="285"/>
      <c r="L21" s="241" t="s">
        <v>299</v>
      </c>
      <c r="M21" s="241"/>
      <c r="N21" s="241"/>
      <c r="O21" s="241"/>
      <c r="P21" s="242"/>
      <c r="Q21" s="86"/>
      <c r="R21" s="428" t="s">
        <v>178</v>
      </c>
      <c r="S21" s="278" t="s">
        <v>296</v>
      </c>
      <c r="T21" s="279"/>
      <c r="U21" s="279"/>
      <c r="V21" s="280"/>
      <c r="W21" s="240" t="s">
        <v>326</v>
      </c>
      <c r="X21" s="241"/>
      <c r="Y21" s="241"/>
      <c r="Z21" s="241"/>
      <c r="AA21" s="241"/>
      <c r="AB21" s="242"/>
      <c r="AC21" s="80"/>
      <c r="AD21" s="80"/>
    </row>
    <row r="22" spans="1:34">
      <c r="A22" s="369"/>
      <c r="B22" s="395"/>
      <c r="C22" s="286">
        <f>IF(基準値算定ページ!M17="","",基準値算定ページ!M17)</f>
        <v>0</v>
      </c>
      <c r="D22" s="287"/>
      <c r="E22" s="287"/>
      <c r="F22" s="87" t="s">
        <v>60</v>
      </c>
      <c r="G22" s="361">
        <f>IF(基準値算定ページ!M19="","",基準値算定ページ!M19)</f>
        <v>0</v>
      </c>
      <c r="H22" s="315"/>
      <c r="I22" s="315"/>
      <c r="J22" s="315"/>
      <c r="K22" s="87" t="s">
        <v>60</v>
      </c>
      <c r="L22" s="315">
        <f>IF(OR(AE22="〇",AF22="〇"),"",C22+G22)</f>
        <v>0</v>
      </c>
      <c r="M22" s="315"/>
      <c r="N22" s="315"/>
      <c r="O22" s="315"/>
      <c r="P22" s="88" t="s">
        <v>60</v>
      </c>
      <c r="Q22" s="89"/>
      <c r="R22" s="429"/>
      <c r="S22" s="281">
        <f>IF(【はじめに入力してください】基本情報入力シート!B14="","",【はじめに入力してください】基本情報入力シート!B14/100)</f>
        <v>0</v>
      </c>
      <c r="T22" s="282"/>
      <c r="U22" s="282"/>
      <c r="V22" s="283"/>
      <c r="W22" s="276">
        <f>IF(S22="","",ROUNDDOWN(X19*S22,2))</f>
        <v>0</v>
      </c>
      <c r="X22" s="277"/>
      <c r="Y22" s="277"/>
      <c r="Z22" s="277"/>
      <c r="AA22" s="277"/>
      <c r="AB22" s="90" t="s">
        <v>61</v>
      </c>
      <c r="AE22" s="2" t="str">
        <f>IF(C22="","〇","")</f>
        <v/>
      </c>
      <c r="AF22" s="2" t="str">
        <f>IF(G22="","〇","")</f>
        <v/>
      </c>
    </row>
    <row r="23" spans="1:34" ht="15" customHeight="1">
      <c r="C23" s="304" t="s">
        <v>298</v>
      </c>
      <c r="D23" s="304"/>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65"/>
    </row>
    <row r="24" spans="1:34" ht="12" customHeight="1">
      <c r="A24" s="387" t="s">
        <v>7</v>
      </c>
      <c r="B24" s="390" t="s">
        <v>8</v>
      </c>
      <c r="C24" s="399"/>
      <c r="D24" s="399"/>
      <c r="E24" s="400"/>
      <c r="F24" s="337" t="s">
        <v>9</v>
      </c>
      <c r="G24" s="337"/>
      <c r="H24" s="337"/>
      <c r="I24" s="337"/>
      <c r="J24" s="337"/>
      <c r="K24" s="337"/>
      <c r="L24" s="337" t="s">
        <v>10</v>
      </c>
      <c r="M24" s="337"/>
      <c r="N24" s="337"/>
      <c r="O24" s="337"/>
      <c r="P24" s="337" t="s">
        <v>11</v>
      </c>
      <c r="Q24" s="337"/>
      <c r="R24" s="337"/>
      <c r="S24" s="337"/>
      <c r="T24" s="337" t="s">
        <v>12</v>
      </c>
      <c r="U24" s="337"/>
      <c r="V24" s="337"/>
      <c r="W24" s="337"/>
      <c r="X24" s="240" t="s">
        <v>39</v>
      </c>
      <c r="Y24" s="241"/>
      <c r="Z24" s="241"/>
      <c r="AA24" s="241"/>
      <c r="AB24" s="242"/>
    </row>
    <row r="25" spans="1:34">
      <c r="A25" s="388"/>
      <c r="B25" s="391"/>
      <c r="C25" s="298" t="s">
        <v>14</v>
      </c>
      <c r="D25" s="299"/>
      <c r="E25" s="300"/>
      <c r="F25" s="483"/>
      <c r="G25" s="483"/>
      <c r="H25" s="483"/>
      <c r="I25" s="483"/>
      <c r="J25" s="484"/>
      <c r="K25" s="91" t="s">
        <v>60</v>
      </c>
      <c r="L25" s="261"/>
      <c r="M25" s="261"/>
      <c r="N25" s="262"/>
      <c r="O25" s="92" t="s">
        <v>71</v>
      </c>
      <c r="P25" s="261"/>
      <c r="Q25" s="261"/>
      <c r="R25" s="262"/>
      <c r="S25" s="92" t="s">
        <v>71</v>
      </c>
      <c r="T25" s="261"/>
      <c r="U25" s="261"/>
      <c r="V25" s="262"/>
      <c r="W25" s="92" t="s">
        <v>71</v>
      </c>
      <c r="X25" s="424" t="str">
        <f>IF(AND(L25="",P25="",T25=""),"",L25+P25+T25)</f>
        <v/>
      </c>
      <c r="Y25" s="424"/>
      <c r="Z25" s="424"/>
      <c r="AA25" s="425"/>
      <c r="AB25" s="93" t="s">
        <v>71</v>
      </c>
      <c r="AE25" s="2" t="str">
        <f>IF(F25="","〇","")</f>
        <v>〇</v>
      </c>
      <c r="AF25" s="2" t="str">
        <f>IF(L25="","〇","")</f>
        <v>〇</v>
      </c>
      <c r="AG25" s="2" t="str">
        <f>IF(P25="","〇","")</f>
        <v>〇</v>
      </c>
      <c r="AH25" s="2" t="str">
        <f>IF(T25="","〇","")</f>
        <v>〇</v>
      </c>
    </row>
    <row r="26" spans="1:34">
      <c r="A26" s="388"/>
      <c r="B26" s="391"/>
      <c r="C26" s="298" t="s">
        <v>15</v>
      </c>
      <c r="D26" s="299"/>
      <c r="E26" s="300"/>
      <c r="F26" s="483"/>
      <c r="G26" s="483"/>
      <c r="H26" s="483"/>
      <c r="I26" s="483"/>
      <c r="J26" s="484"/>
      <c r="K26" s="91" t="s">
        <v>60</v>
      </c>
      <c r="L26" s="261"/>
      <c r="M26" s="261"/>
      <c r="N26" s="262"/>
      <c r="O26" s="92" t="s">
        <v>71</v>
      </c>
      <c r="P26" s="261"/>
      <c r="Q26" s="261"/>
      <c r="R26" s="262"/>
      <c r="S26" s="92" t="s">
        <v>71</v>
      </c>
      <c r="T26" s="261"/>
      <c r="U26" s="261"/>
      <c r="V26" s="262"/>
      <c r="W26" s="92" t="s">
        <v>71</v>
      </c>
      <c r="X26" s="424" t="str">
        <f>IF(AND(L26="",P26="",T26=""),"",L26+P26+T26)</f>
        <v/>
      </c>
      <c r="Y26" s="424"/>
      <c r="Z26" s="424"/>
      <c r="AA26" s="425"/>
      <c r="AB26" s="93" t="s">
        <v>71</v>
      </c>
      <c r="AE26" s="2" t="str">
        <f>IF(F26="","〇","")</f>
        <v>〇</v>
      </c>
      <c r="AF26" s="2" t="str">
        <f>IF(L26="","〇","")</f>
        <v>〇</v>
      </c>
      <c r="AG26" s="2" t="str">
        <f>IF(P26="","〇","")</f>
        <v>〇</v>
      </c>
      <c r="AH26" s="2" t="str">
        <f>IF(T26="","〇","")</f>
        <v>〇</v>
      </c>
    </row>
    <row r="27" spans="1:34" ht="13.15" customHeight="1">
      <c r="A27" s="388"/>
      <c r="B27" s="392"/>
      <c r="C27" s="405" t="s">
        <v>40</v>
      </c>
      <c r="D27" s="370"/>
      <c r="E27" s="406"/>
      <c r="F27" s="94" t="s">
        <v>29</v>
      </c>
      <c r="G27" s="323" t="str">
        <f>IF(AND(AE25="〇",AE26="〇"),"",SUM(F25:J26))</f>
        <v/>
      </c>
      <c r="H27" s="323"/>
      <c r="I27" s="323"/>
      <c r="J27" s="323"/>
      <c r="K27" s="95" t="s">
        <v>60</v>
      </c>
      <c r="L27" s="401" t="str">
        <f>IF(AND(AF25="〇",AF26="〇"),"",SUM(L25:N26))</f>
        <v/>
      </c>
      <c r="M27" s="401"/>
      <c r="N27" s="402"/>
      <c r="O27" s="96" t="s">
        <v>71</v>
      </c>
      <c r="P27" s="402" t="str">
        <f>IF(AND(AG25="〇",AG26="〇"),"",SUM(P25:R26))</f>
        <v/>
      </c>
      <c r="Q27" s="438"/>
      <c r="R27" s="438"/>
      <c r="S27" s="96" t="s">
        <v>71</v>
      </c>
      <c r="T27" s="426" t="str">
        <f>IF(AND(AH25="〇",AH26="〇"),"",SUM(T25:V26))</f>
        <v/>
      </c>
      <c r="U27" s="426"/>
      <c r="V27" s="427"/>
      <c r="W27" s="96" t="s">
        <v>71</v>
      </c>
      <c r="X27" s="433" t="str">
        <f>IF(AND(AE27="〇",AF27="〇",AG27="〇",AH27="〇"),"",SUM(X25:Z26))</f>
        <v/>
      </c>
      <c r="Y27" s="434"/>
      <c r="Z27" s="434"/>
      <c r="AA27" s="434"/>
      <c r="AB27" s="97" t="s">
        <v>71</v>
      </c>
      <c r="AE27" s="2" t="str">
        <f>IF(G27="","〇","")</f>
        <v>〇</v>
      </c>
      <c r="AF27" s="2" t="str">
        <f>IF(L27="","〇","")</f>
        <v>〇</v>
      </c>
      <c r="AG27" s="2" t="str">
        <f>IF(P27="","〇","")</f>
        <v>〇</v>
      </c>
      <c r="AH27" s="2" t="str">
        <f>IF(T27="","〇","")</f>
        <v>〇</v>
      </c>
    </row>
    <row r="28" spans="1:34" ht="13.5" customHeight="1">
      <c r="A28" s="388"/>
      <c r="B28" s="390" t="s">
        <v>16</v>
      </c>
      <c r="C28" s="258"/>
      <c r="D28" s="258"/>
      <c r="E28" s="259"/>
      <c r="F28" s="435" t="s">
        <v>327</v>
      </c>
      <c r="G28" s="436"/>
      <c r="H28" s="436"/>
      <c r="I28" s="436"/>
      <c r="J28" s="436"/>
      <c r="K28" s="436"/>
      <c r="L28" s="436"/>
      <c r="M28" s="437"/>
      <c r="N28" s="337" t="s">
        <v>17</v>
      </c>
      <c r="O28" s="337"/>
      <c r="P28" s="337"/>
      <c r="Q28" s="337"/>
      <c r="R28" s="337"/>
      <c r="S28" s="337"/>
      <c r="T28" s="337"/>
      <c r="U28" s="337" t="s">
        <v>13</v>
      </c>
      <c r="V28" s="337"/>
      <c r="W28" s="337"/>
      <c r="X28" s="337"/>
      <c r="Y28" s="260"/>
      <c r="Z28" s="260"/>
      <c r="AA28" s="260"/>
      <c r="AB28" s="338"/>
    </row>
    <row r="29" spans="1:34" ht="12.6" customHeight="1">
      <c r="A29" s="388"/>
      <c r="B29" s="391"/>
      <c r="C29" s="298" t="s">
        <v>18</v>
      </c>
      <c r="D29" s="299"/>
      <c r="E29" s="300"/>
      <c r="F29" s="294"/>
      <c r="G29" s="295"/>
      <c r="H29" s="295"/>
      <c r="I29" s="295"/>
      <c r="J29" s="295"/>
      <c r="K29" s="295"/>
      <c r="L29" s="295"/>
      <c r="M29" s="91" t="s">
        <v>60</v>
      </c>
      <c r="N29" s="294"/>
      <c r="O29" s="295"/>
      <c r="P29" s="295"/>
      <c r="Q29" s="295"/>
      <c r="R29" s="295"/>
      <c r="S29" s="295"/>
      <c r="T29" s="91" t="s">
        <v>60</v>
      </c>
      <c r="U29" s="243" t="str">
        <f>IF(AND(AE29="〇",AF29="〇"),"",F29+N29)</f>
        <v/>
      </c>
      <c r="V29" s="244"/>
      <c r="W29" s="244"/>
      <c r="X29" s="244"/>
      <c r="Y29" s="244"/>
      <c r="Z29" s="244"/>
      <c r="AA29" s="244"/>
      <c r="AB29" s="98" t="s">
        <v>60</v>
      </c>
      <c r="AE29" s="2" t="str">
        <f>IF(F29="","〇","")</f>
        <v>〇</v>
      </c>
      <c r="AF29" s="2" t="str">
        <f>IF(N29="","〇","")</f>
        <v>〇</v>
      </c>
    </row>
    <row r="30" spans="1:34" ht="12.6" customHeight="1">
      <c r="A30" s="388"/>
      <c r="B30" s="391"/>
      <c r="C30" s="298" t="s">
        <v>19</v>
      </c>
      <c r="D30" s="299"/>
      <c r="E30" s="300"/>
      <c r="F30" s="294"/>
      <c r="G30" s="295"/>
      <c r="H30" s="295"/>
      <c r="I30" s="295"/>
      <c r="J30" s="295"/>
      <c r="K30" s="295"/>
      <c r="L30" s="295"/>
      <c r="M30" s="91" t="s">
        <v>60</v>
      </c>
      <c r="N30" s="294"/>
      <c r="O30" s="295"/>
      <c r="P30" s="295"/>
      <c r="Q30" s="295"/>
      <c r="R30" s="295"/>
      <c r="S30" s="295"/>
      <c r="T30" s="91" t="s">
        <v>60</v>
      </c>
      <c r="U30" s="243" t="str">
        <f t="shared" ref="U30:U31" si="0">IF(AND(AE30="〇",AF30="〇"),"",F30+N30)</f>
        <v/>
      </c>
      <c r="V30" s="244"/>
      <c r="W30" s="244"/>
      <c r="X30" s="244"/>
      <c r="Y30" s="244"/>
      <c r="Z30" s="244"/>
      <c r="AA30" s="244"/>
      <c r="AB30" s="98" t="s">
        <v>60</v>
      </c>
      <c r="AE30" s="2" t="str">
        <f>IF(F30="","〇","")</f>
        <v>〇</v>
      </c>
      <c r="AF30" s="2" t="str">
        <f t="shared" ref="AF30" si="1">IF(N30="","〇","")</f>
        <v>〇</v>
      </c>
    </row>
    <row r="31" spans="1:34" ht="12.6" customHeight="1">
      <c r="A31" s="388"/>
      <c r="B31" s="391"/>
      <c r="C31" s="301" t="s">
        <v>20</v>
      </c>
      <c r="D31" s="302"/>
      <c r="E31" s="303"/>
      <c r="F31" s="294"/>
      <c r="G31" s="295"/>
      <c r="H31" s="295"/>
      <c r="I31" s="295"/>
      <c r="J31" s="295"/>
      <c r="K31" s="295"/>
      <c r="L31" s="295"/>
      <c r="M31" s="91" t="s">
        <v>60</v>
      </c>
      <c r="N31" s="294"/>
      <c r="O31" s="295"/>
      <c r="P31" s="295"/>
      <c r="Q31" s="295"/>
      <c r="R31" s="295"/>
      <c r="S31" s="295"/>
      <c r="T31" s="91" t="s">
        <v>60</v>
      </c>
      <c r="U31" s="243" t="str">
        <f t="shared" si="0"/>
        <v/>
      </c>
      <c r="V31" s="244"/>
      <c r="W31" s="244"/>
      <c r="X31" s="244"/>
      <c r="Y31" s="244"/>
      <c r="Z31" s="244"/>
      <c r="AA31" s="244"/>
      <c r="AB31" s="98" t="s">
        <v>60</v>
      </c>
      <c r="AE31" s="2" t="str">
        <f>IF(F31="","〇","")</f>
        <v>〇</v>
      </c>
      <c r="AF31" s="2" t="str">
        <f>IF(N31="","〇","")</f>
        <v>〇</v>
      </c>
    </row>
    <row r="32" spans="1:34" ht="15" customHeight="1">
      <c r="A32" s="388"/>
      <c r="B32" s="392"/>
      <c r="C32" s="405" t="s">
        <v>40</v>
      </c>
      <c r="D32" s="370"/>
      <c r="E32" s="406"/>
      <c r="F32" s="99" t="s">
        <v>62</v>
      </c>
      <c r="G32" s="314" t="str">
        <f>IF(AND(AE29="〇",AE30="〇",AE31="〇"),"",SUM(F29:L31))</f>
        <v/>
      </c>
      <c r="H32" s="314"/>
      <c r="I32" s="314"/>
      <c r="J32" s="314"/>
      <c r="K32" s="314"/>
      <c r="L32" s="314"/>
      <c r="M32" s="95" t="s">
        <v>60</v>
      </c>
      <c r="N32" s="100" t="s">
        <v>63</v>
      </c>
      <c r="O32" s="314" t="str">
        <f>IF(AND(AF29="〇",AF30="〇",AF31="〇"),"",SUM(N29:S31))</f>
        <v/>
      </c>
      <c r="P32" s="314"/>
      <c r="Q32" s="314"/>
      <c r="R32" s="314"/>
      <c r="S32" s="314"/>
      <c r="T32" s="95" t="s">
        <v>60</v>
      </c>
      <c r="U32" s="419" t="str">
        <f>IF(AND(AE32="〇",AF32="〇"),"",SUM(U29:AA31))</f>
        <v/>
      </c>
      <c r="V32" s="314"/>
      <c r="W32" s="314"/>
      <c r="X32" s="314"/>
      <c r="Y32" s="314"/>
      <c r="Z32" s="314"/>
      <c r="AA32" s="314"/>
      <c r="AB32" s="101" t="s">
        <v>60</v>
      </c>
      <c r="AE32" s="2" t="str">
        <f>IF(G32="","〇","")</f>
        <v>〇</v>
      </c>
      <c r="AF32" s="2" t="str">
        <f>IF(O32="","〇","")</f>
        <v>〇</v>
      </c>
    </row>
    <row r="33" spans="1:35" ht="10.15" customHeight="1">
      <c r="A33" s="388"/>
      <c r="B33" s="362" t="s">
        <v>41</v>
      </c>
      <c r="C33" s="363"/>
      <c r="D33" s="363"/>
      <c r="E33" s="364"/>
      <c r="F33" s="249" t="s">
        <v>265</v>
      </c>
      <c r="G33" s="250"/>
      <c r="H33" s="250"/>
      <c r="I33" s="250"/>
      <c r="J33" s="250"/>
      <c r="K33" s="250"/>
      <c r="L33" s="250"/>
      <c r="M33" s="422" t="s">
        <v>60</v>
      </c>
      <c r="N33" s="249" t="s">
        <v>63</v>
      </c>
      <c r="O33" s="250"/>
      <c r="P33" s="250"/>
      <c r="Q33" s="250"/>
      <c r="R33" s="250"/>
      <c r="S33" s="250"/>
      <c r="T33" s="288" t="s">
        <v>60</v>
      </c>
      <c r="U33" s="368" t="s">
        <v>266</v>
      </c>
      <c r="V33" s="368"/>
      <c r="W33" s="368"/>
      <c r="X33" s="368"/>
      <c r="Y33" s="368"/>
      <c r="Z33" s="368"/>
      <c r="AA33" s="368"/>
      <c r="AB33" s="290" t="s">
        <v>60</v>
      </c>
    </row>
    <row r="34" spans="1:35" ht="11.45" customHeight="1">
      <c r="A34" s="388"/>
      <c r="B34" s="365"/>
      <c r="C34" s="366"/>
      <c r="D34" s="366"/>
      <c r="E34" s="367"/>
      <c r="F34" s="102"/>
      <c r="G34" s="315" t="str">
        <f>IF(AND(AE27="〇",AE32="〇"),"",SUM(G32,G27))</f>
        <v/>
      </c>
      <c r="H34" s="315"/>
      <c r="I34" s="315"/>
      <c r="J34" s="315"/>
      <c r="K34" s="315"/>
      <c r="L34" s="315"/>
      <c r="M34" s="289"/>
      <c r="N34" s="102"/>
      <c r="O34" s="315" t="str">
        <f>O32</f>
        <v/>
      </c>
      <c r="P34" s="315"/>
      <c r="Q34" s="315"/>
      <c r="R34" s="315"/>
      <c r="S34" s="315"/>
      <c r="T34" s="289"/>
      <c r="U34" s="361" t="str">
        <f>IF(AND(AE34="〇",AF34="〇"),"",SUM(F34:T34))</f>
        <v/>
      </c>
      <c r="V34" s="315"/>
      <c r="W34" s="315"/>
      <c r="X34" s="315"/>
      <c r="Y34" s="315"/>
      <c r="Z34" s="315"/>
      <c r="AA34" s="315"/>
      <c r="AB34" s="291"/>
      <c r="AE34" s="2" t="str">
        <f>IF(G34="","〇","")</f>
        <v>〇</v>
      </c>
      <c r="AF34" s="2" t="str">
        <f>IF(O34="","〇","")</f>
        <v>〇</v>
      </c>
      <c r="AG34" s="2" t="str">
        <f>IF(U34="","〇","")</f>
        <v>〇</v>
      </c>
    </row>
    <row r="35" spans="1:35" ht="15.6" customHeight="1">
      <c r="A35" s="388"/>
      <c r="B35" s="263" t="s">
        <v>42</v>
      </c>
      <c r="C35" s="264"/>
      <c r="D35" s="264"/>
      <c r="E35" s="265"/>
      <c r="F35" s="318" t="s">
        <v>65</v>
      </c>
      <c r="G35" s="292"/>
      <c r="H35" s="292"/>
      <c r="I35" s="292"/>
      <c r="J35" s="292"/>
      <c r="K35" s="292"/>
      <c r="L35" s="292"/>
      <c r="M35" s="292"/>
      <c r="N35" s="292"/>
      <c r="O35" s="319"/>
      <c r="P35" s="318" t="s">
        <v>21</v>
      </c>
      <c r="Q35" s="292"/>
      <c r="R35" s="292"/>
      <c r="S35" s="319"/>
      <c r="T35" s="332" t="s">
        <v>28</v>
      </c>
      <c r="U35" s="333"/>
      <c r="V35" s="103" t="s">
        <v>68</v>
      </c>
      <c r="W35" s="292" t="s">
        <v>69</v>
      </c>
      <c r="X35" s="292"/>
      <c r="Y35" s="292"/>
      <c r="Z35" s="292"/>
      <c r="AA35" s="292"/>
      <c r="AB35" s="293"/>
    </row>
    <row r="36" spans="1:35" ht="13.15" customHeight="1">
      <c r="A36" s="389"/>
      <c r="B36" s="266"/>
      <c r="C36" s="267"/>
      <c r="D36" s="267"/>
      <c r="E36" s="268"/>
      <c r="F36" s="320"/>
      <c r="G36" s="321"/>
      <c r="H36" s="321"/>
      <c r="I36" s="321"/>
      <c r="J36" s="321"/>
      <c r="K36" s="321"/>
      <c r="L36" s="321"/>
      <c r="M36" s="321"/>
      <c r="N36" s="321"/>
      <c r="O36" s="322"/>
      <c r="P36" s="359"/>
      <c r="Q36" s="359"/>
      <c r="R36" s="360"/>
      <c r="S36" s="104" t="s">
        <v>60</v>
      </c>
      <c r="T36" s="334"/>
      <c r="U36" s="335"/>
      <c r="V36" s="105" t="s">
        <v>68</v>
      </c>
      <c r="W36" s="274" t="s">
        <v>70</v>
      </c>
      <c r="X36" s="274"/>
      <c r="Y36" s="274"/>
      <c r="Z36" s="274"/>
      <c r="AA36" s="274"/>
      <c r="AB36" s="275"/>
    </row>
    <row r="37" spans="1:35" ht="5.25" customHeight="1"/>
    <row r="38" spans="1:35" ht="18" customHeight="1">
      <c r="A38" s="343" t="s">
        <v>43</v>
      </c>
      <c r="B38" s="344"/>
      <c r="C38" s="345"/>
      <c r="D38" s="346"/>
      <c r="E38" s="347"/>
      <c r="F38" s="257" t="s">
        <v>66</v>
      </c>
      <c r="G38" s="258"/>
      <c r="H38" s="259"/>
      <c r="I38" s="353" t="s">
        <v>304</v>
      </c>
      <c r="J38" s="354"/>
      <c r="K38" s="355"/>
      <c r="L38" s="260" t="s">
        <v>22</v>
      </c>
      <c r="M38" s="258"/>
      <c r="N38" s="258"/>
      <c r="O38" s="259"/>
      <c r="P38" s="382" t="s">
        <v>267</v>
      </c>
      <c r="Q38" s="383"/>
      <c r="R38" s="383"/>
      <c r="S38" s="383"/>
      <c r="T38" s="384"/>
      <c r="U38" s="507" t="s">
        <v>276</v>
      </c>
      <c r="V38" s="507"/>
      <c r="W38" s="507"/>
      <c r="X38" s="507"/>
      <c r="Y38" s="382"/>
      <c r="Z38" s="382"/>
      <c r="AA38" s="382"/>
      <c r="AB38" s="508"/>
      <c r="AI38" s="106" t="str">
        <f>IF(U34="","0",U34)</f>
        <v>0</v>
      </c>
    </row>
    <row r="39" spans="1:35" ht="15.75" customHeight="1">
      <c r="A39" s="348"/>
      <c r="B39" s="349"/>
      <c r="C39" s="350"/>
      <c r="D39" s="351"/>
      <c r="E39" s="352"/>
      <c r="F39" s="253" t="s">
        <v>67</v>
      </c>
      <c r="G39" s="254"/>
      <c r="H39" s="254"/>
      <c r="I39" s="255"/>
      <c r="J39" s="256"/>
      <c r="K39" s="107" t="s">
        <v>268</v>
      </c>
      <c r="L39" s="255"/>
      <c r="M39" s="256"/>
      <c r="N39" s="256"/>
      <c r="O39" s="108" t="s">
        <v>60</v>
      </c>
      <c r="P39" s="255"/>
      <c r="Q39" s="256"/>
      <c r="R39" s="256"/>
      <c r="S39" s="256"/>
      <c r="T39" s="108" t="s">
        <v>60</v>
      </c>
      <c r="U39" s="357" t="str">
        <f>IF(AND(AG34="〇",AE39="〇"),"",AI41)</f>
        <v/>
      </c>
      <c r="V39" s="358"/>
      <c r="W39" s="358"/>
      <c r="X39" s="358"/>
      <c r="Y39" s="358"/>
      <c r="Z39" s="358"/>
      <c r="AA39" s="358"/>
      <c r="AB39" s="109" t="s">
        <v>60</v>
      </c>
      <c r="AE39" s="2" t="str">
        <f>IF(P39="","〇","")</f>
        <v>〇</v>
      </c>
      <c r="AI39" s="106" t="str">
        <f>IF(P39="","0",P39)</f>
        <v>0</v>
      </c>
    </row>
    <row r="40" spans="1:35" ht="5.45" customHeight="1"/>
    <row r="41" spans="1:35" ht="13.5" customHeight="1">
      <c r="A41" s="381" t="s">
        <v>23</v>
      </c>
      <c r="B41" s="381"/>
      <c r="C41" s="381"/>
      <c r="D41" s="381"/>
      <c r="E41" s="381"/>
      <c r="F41" s="385" t="s">
        <v>274</v>
      </c>
      <c r="G41" s="383"/>
      <c r="H41" s="383"/>
      <c r="I41" s="384"/>
      <c r="J41" s="382" t="s">
        <v>277</v>
      </c>
      <c r="K41" s="383"/>
      <c r="L41" s="383"/>
      <c r="M41" s="383"/>
      <c r="N41" s="383"/>
      <c r="O41" s="384"/>
      <c r="P41" s="246" t="s">
        <v>301</v>
      </c>
      <c r="Q41" s="247"/>
      <c r="R41" s="247"/>
      <c r="S41" s="247"/>
      <c r="T41" s="248"/>
      <c r="U41" s="260" t="s">
        <v>303</v>
      </c>
      <c r="V41" s="258"/>
      <c r="W41" s="258"/>
      <c r="X41" s="258"/>
      <c r="Y41" s="258"/>
      <c r="Z41" s="258"/>
      <c r="AA41" s="258"/>
      <c r="AB41" s="339"/>
      <c r="AI41" s="106">
        <f>ROUNDDOWN(AI38+AI39,2)</f>
        <v>0</v>
      </c>
    </row>
    <row r="42" spans="1:35" ht="13.15" customHeight="1">
      <c r="A42" s="381"/>
      <c r="B42" s="381"/>
      <c r="C42" s="381"/>
      <c r="D42" s="381"/>
      <c r="E42" s="381"/>
      <c r="F42" s="377"/>
      <c r="G42" s="378"/>
      <c r="H42" s="378"/>
      <c r="I42" s="420" t="s">
        <v>61</v>
      </c>
      <c r="J42" s="110" t="s">
        <v>68</v>
      </c>
      <c r="K42" s="375" t="s">
        <v>72</v>
      </c>
      <c r="L42" s="375"/>
      <c r="M42" s="386"/>
      <c r="N42" s="386"/>
      <c r="O42" s="111" t="s">
        <v>61</v>
      </c>
      <c r="P42" s="485" t="s">
        <v>300</v>
      </c>
      <c r="Q42" s="486"/>
      <c r="R42" s="486"/>
      <c r="S42" s="486"/>
      <c r="T42" s="487"/>
      <c r="U42" s="488" t="s">
        <v>308</v>
      </c>
      <c r="V42" s="489"/>
      <c r="W42" s="489"/>
      <c r="X42" s="489"/>
      <c r="Y42" s="489"/>
      <c r="Z42" s="489"/>
      <c r="AA42" s="489"/>
      <c r="AB42" s="490"/>
      <c r="AE42" s="2" t="str">
        <f>IF(F42="","〇","")</f>
        <v>〇</v>
      </c>
      <c r="AF42" s="2" t="str">
        <f>IF(M42="","〇","")</f>
        <v>〇</v>
      </c>
    </row>
    <row r="43" spans="1:35" ht="13.15" customHeight="1">
      <c r="A43" s="381"/>
      <c r="B43" s="381"/>
      <c r="C43" s="381"/>
      <c r="D43" s="381"/>
      <c r="E43" s="381"/>
      <c r="F43" s="379"/>
      <c r="G43" s="380"/>
      <c r="H43" s="380"/>
      <c r="I43" s="421"/>
      <c r="J43" s="105" t="s">
        <v>68</v>
      </c>
      <c r="K43" s="376" t="s">
        <v>73</v>
      </c>
      <c r="L43" s="376"/>
      <c r="M43" s="394"/>
      <c r="N43" s="394"/>
      <c r="O43" s="112" t="s">
        <v>61</v>
      </c>
      <c r="P43" s="509" t="str">
        <f>IF(AND(AE42="〇",AF42="〇",AF43="〇"),"",ROUNDDOWN(F42+M42+M43,2))</f>
        <v/>
      </c>
      <c r="Q43" s="510"/>
      <c r="R43" s="510"/>
      <c r="S43" s="510"/>
      <c r="T43" s="113" t="s">
        <v>61</v>
      </c>
      <c r="U43" s="448" t="str">
        <f>IFERROR(ROUNDDOWN(P43/X19*100,2),"")</f>
        <v/>
      </c>
      <c r="V43" s="449"/>
      <c r="W43" s="449"/>
      <c r="X43" s="449"/>
      <c r="Y43" s="449"/>
      <c r="Z43" s="449"/>
      <c r="AA43" s="449"/>
      <c r="AB43" s="114" t="s">
        <v>64</v>
      </c>
      <c r="AF43" s="2" t="str">
        <f>IF(M43="","〇","")</f>
        <v>〇</v>
      </c>
    </row>
    <row r="44" spans="1:35" ht="4.9000000000000004" customHeight="1">
      <c r="P44" s="175"/>
    </row>
    <row r="45" spans="1:35" ht="13.5" customHeight="1">
      <c r="A45" s="284" t="s">
        <v>24</v>
      </c>
      <c r="B45" s="241"/>
      <c r="C45" s="241"/>
      <c r="D45" s="241"/>
      <c r="E45" s="241"/>
      <c r="F45" s="257" t="s">
        <v>25</v>
      </c>
      <c r="G45" s="258"/>
      <c r="H45" s="258"/>
      <c r="I45" s="258"/>
      <c r="J45" s="258"/>
      <c r="K45" s="258"/>
      <c r="L45" s="258"/>
      <c r="M45" s="258"/>
      <c r="N45" s="258"/>
      <c r="O45" s="259"/>
      <c r="P45" s="260" t="s">
        <v>26</v>
      </c>
      <c r="Q45" s="258"/>
      <c r="R45" s="258"/>
      <c r="S45" s="258"/>
      <c r="T45" s="259"/>
      <c r="U45" s="337" t="s">
        <v>27</v>
      </c>
      <c r="V45" s="337"/>
      <c r="W45" s="337"/>
      <c r="X45" s="337"/>
      <c r="Y45" s="260"/>
      <c r="Z45" s="260"/>
      <c r="AA45" s="260"/>
      <c r="AB45" s="338"/>
    </row>
    <row r="46" spans="1:35" ht="13.5" customHeight="1">
      <c r="A46" s="369"/>
      <c r="B46" s="370"/>
      <c r="C46" s="370"/>
      <c r="D46" s="370"/>
      <c r="E46" s="370"/>
      <c r="F46" s="371" t="s">
        <v>279</v>
      </c>
      <c r="G46" s="372"/>
      <c r="H46" s="372"/>
      <c r="I46" s="372"/>
      <c r="J46" s="372"/>
      <c r="K46" s="372"/>
      <c r="L46" s="372"/>
      <c r="M46" s="372"/>
      <c r="N46" s="372"/>
      <c r="O46" s="373"/>
      <c r="P46" s="374" t="s">
        <v>280</v>
      </c>
      <c r="Q46" s="372"/>
      <c r="R46" s="372"/>
      <c r="S46" s="372"/>
      <c r="T46" s="373"/>
      <c r="U46" s="467"/>
      <c r="V46" s="467"/>
      <c r="W46" s="467"/>
      <c r="X46" s="467"/>
      <c r="Y46" s="374"/>
      <c r="Z46" s="374"/>
      <c r="AA46" s="374"/>
      <c r="AB46" s="468"/>
    </row>
    <row r="47" spans="1:35" ht="4.1500000000000004" customHeight="1">
      <c r="J47" s="172"/>
      <c r="K47" s="172"/>
    </row>
    <row r="48" spans="1:35" ht="15.75" customHeight="1">
      <c r="A48" s="393" t="s">
        <v>47</v>
      </c>
      <c r="B48" s="393"/>
      <c r="C48" s="393"/>
      <c r="D48" s="393"/>
      <c r="E48" s="393"/>
      <c r="F48" s="393"/>
      <c r="G48" s="393"/>
      <c r="H48" s="469" t="s">
        <v>329</v>
      </c>
      <c r="I48" s="469"/>
      <c r="J48" s="431"/>
      <c r="K48" s="431"/>
      <c r="L48" s="116" t="s">
        <v>183</v>
      </c>
      <c r="M48" s="431"/>
      <c r="N48" s="431"/>
      <c r="O48" s="116" t="s">
        <v>184</v>
      </c>
      <c r="P48" s="470"/>
      <c r="Q48" s="470"/>
      <c r="R48" s="117" t="s">
        <v>185</v>
      </c>
      <c r="S48" s="68"/>
      <c r="T48" s="116" t="s">
        <v>48</v>
      </c>
      <c r="U48" s="431"/>
      <c r="V48" s="431"/>
      <c r="W48" s="117" t="s">
        <v>74</v>
      </c>
      <c r="X48" s="471"/>
      <c r="Y48" s="471"/>
      <c r="Z48" s="471"/>
      <c r="AA48" s="117" t="s">
        <v>49</v>
      </c>
    </row>
    <row r="49" spans="1:28" ht="4.5" customHeight="1"/>
    <row r="50" spans="1:28" ht="18" customHeight="1">
      <c r="A50" s="308" t="s">
        <v>36</v>
      </c>
      <c r="B50" s="309"/>
      <c r="C50" s="309"/>
      <c r="D50" s="309"/>
      <c r="E50" s="309"/>
      <c r="F50" s="310"/>
      <c r="G50" s="329" t="s">
        <v>37</v>
      </c>
      <c r="H50" s="330"/>
      <c r="I50" s="330"/>
      <c r="J50" s="330"/>
      <c r="K50" s="330"/>
      <c r="L50" s="330"/>
      <c r="M50" s="330"/>
      <c r="N50" s="330"/>
      <c r="O50" s="330"/>
      <c r="P50" s="330"/>
      <c r="Q50" s="331"/>
      <c r="R50" s="336" t="s">
        <v>38</v>
      </c>
      <c r="S50" s="336"/>
      <c r="T50" s="336"/>
      <c r="U50" s="336"/>
      <c r="V50" s="336"/>
      <c r="W50" s="336"/>
      <c r="X50" s="336"/>
      <c r="Y50" s="336"/>
      <c r="Z50" s="336"/>
      <c r="AA50" s="336"/>
      <c r="AB50" s="336"/>
    </row>
    <row r="51" spans="1:28" ht="13.9" customHeight="1">
      <c r="A51" s="326"/>
      <c r="B51" s="327"/>
      <c r="C51" s="327"/>
      <c r="D51" s="327"/>
      <c r="E51" s="327"/>
      <c r="F51" s="328"/>
      <c r="G51" s="308"/>
      <c r="H51" s="309"/>
      <c r="I51" s="309"/>
      <c r="J51" s="309"/>
      <c r="K51" s="309"/>
      <c r="L51" s="309"/>
      <c r="M51" s="309"/>
      <c r="N51" s="309"/>
      <c r="O51" s="309"/>
      <c r="P51" s="309"/>
      <c r="Q51" s="310"/>
      <c r="R51" s="336"/>
      <c r="S51" s="336"/>
      <c r="T51" s="336"/>
      <c r="U51" s="336"/>
      <c r="V51" s="336"/>
      <c r="W51" s="336"/>
      <c r="X51" s="336"/>
      <c r="Y51" s="336"/>
      <c r="Z51" s="336"/>
      <c r="AA51" s="336"/>
      <c r="AB51" s="336"/>
    </row>
    <row r="52" spans="1:28" ht="56.25" customHeight="1">
      <c r="A52" s="311"/>
      <c r="B52" s="312"/>
      <c r="C52" s="312"/>
      <c r="D52" s="312"/>
      <c r="E52" s="312"/>
      <c r="F52" s="313"/>
      <c r="G52" s="311"/>
      <c r="H52" s="312"/>
      <c r="I52" s="312"/>
      <c r="J52" s="312"/>
      <c r="K52" s="312"/>
      <c r="L52" s="312"/>
      <c r="M52" s="312"/>
      <c r="N52" s="312"/>
      <c r="O52" s="312"/>
      <c r="P52" s="312"/>
      <c r="Q52" s="313"/>
      <c r="R52" s="336"/>
      <c r="S52" s="336"/>
      <c r="T52" s="336"/>
      <c r="U52" s="336"/>
      <c r="V52" s="336"/>
      <c r="W52" s="336"/>
      <c r="X52" s="336"/>
      <c r="Y52" s="336"/>
      <c r="Z52" s="336"/>
      <c r="AA52" s="336"/>
      <c r="AB52" s="336"/>
    </row>
  </sheetData>
  <sheetProtection algorithmName="SHA-512" hashValue="uOEVdyCL5FRuAukY8iFsIDlPSEInJAGt3nUpJONsOFNINwTKTIqLioKNh4f9S6+OnptrikVUbMwuhQSaoute3A==" saltValue="Pm1HSsilsEOWmrLCj0DRCA==" spinCount="100000" sheet="1" formatCells="0" selectLockedCells="1"/>
  <mergeCells count="190">
    <mergeCell ref="T35:U36"/>
    <mergeCell ref="W35:AB35"/>
    <mergeCell ref="F36:O36"/>
    <mergeCell ref="L38:O38"/>
    <mergeCell ref="P38:T38"/>
    <mergeCell ref="U38:AB38"/>
    <mergeCell ref="A41:E43"/>
    <mergeCell ref="F41:I41"/>
    <mergeCell ref="J41:O41"/>
    <mergeCell ref="F42:H43"/>
    <mergeCell ref="I42:I43"/>
    <mergeCell ref="K42:L42"/>
    <mergeCell ref="K43:L43"/>
    <mergeCell ref="A38:E39"/>
    <mergeCell ref="F38:H38"/>
    <mergeCell ref="M43:N43"/>
    <mergeCell ref="L39:N39"/>
    <mergeCell ref="M42:N42"/>
    <mergeCell ref="F39:H39"/>
    <mergeCell ref="I39:J39"/>
    <mergeCell ref="P41:T41"/>
    <mergeCell ref="U41:AB41"/>
    <mergeCell ref="P43:S43"/>
    <mergeCell ref="U43:AA43"/>
    <mergeCell ref="S4:T4"/>
    <mergeCell ref="Z4:AA4"/>
    <mergeCell ref="V4:X4"/>
    <mergeCell ref="S16:T16"/>
    <mergeCell ref="Y15:Z15"/>
    <mergeCell ref="Y16:Z16"/>
    <mergeCell ref="AA16:AB16"/>
    <mergeCell ref="D17:AB17"/>
    <mergeCell ref="L19:P19"/>
    <mergeCell ref="X18:AB18"/>
    <mergeCell ref="G6:O6"/>
    <mergeCell ref="F7:O7"/>
    <mergeCell ref="F9:O9"/>
    <mergeCell ref="F10:O10"/>
    <mergeCell ref="D10:E10"/>
    <mergeCell ref="R10:AB10"/>
    <mergeCell ref="M15:N15"/>
    <mergeCell ref="M16:N16"/>
    <mergeCell ref="L18:Q18"/>
    <mergeCell ref="R18:W18"/>
    <mergeCell ref="A18:E18"/>
    <mergeCell ref="B17:C17"/>
    <mergeCell ref="S15:T15"/>
    <mergeCell ref="F8:O8"/>
    <mergeCell ref="T33:T34"/>
    <mergeCell ref="U33:AA33"/>
    <mergeCell ref="N33:S33"/>
    <mergeCell ref="X27:AA27"/>
    <mergeCell ref="X24:AB24"/>
    <mergeCell ref="R19:V19"/>
    <mergeCell ref="X19:AA19"/>
    <mergeCell ref="C20:AB20"/>
    <mergeCell ref="W21:AB21"/>
    <mergeCell ref="L21:P21"/>
    <mergeCell ref="R21:R22"/>
    <mergeCell ref="S21:V21"/>
    <mergeCell ref="U32:AA32"/>
    <mergeCell ref="B33:E34"/>
    <mergeCell ref="F33:L33"/>
    <mergeCell ref="U29:AA29"/>
    <mergeCell ref="G21:K21"/>
    <mergeCell ref="U31:AA31"/>
    <mergeCell ref="T24:W24"/>
    <mergeCell ref="C28:E28"/>
    <mergeCell ref="F28:M28"/>
    <mergeCell ref="N30:S30"/>
    <mergeCell ref="U30:AA30"/>
    <mergeCell ref="P24:S24"/>
    <mergeCell ref="A21:B22"/>
    <mergeCell ref="A19:E19"/>
    <mergeCell ref="F18:K18"/>
    <mergeCell ref="L26:N26"/>
    <mergeCell ref="P26:R26"/>
    <mergeCell ref="T26:V26"/>
    <mergeCell ref="P42:T42"/>
    <mergeCell ref="U42:AB42"/>
    <mergeCell ref="B35:E36"/>
    <mergeCell ref="F35:O35"/>
    <mergeCell ref="P35:S35"/>
    <mergeCell ref="C22:E22"/>
    <mergeCell ref="G22:J22"/>
    <mergeCell ref="L22:O22"/>
    <mergeCell ref="AB33:AB34"/>
    <mergeCell ref="G34:L34"/>
    <mergeCell ref="O34:S34"/>
    <mergeCell ref="U34:AA34"/>
    <mergeCell ref="N28:T28"/>
    <mergeCell ref="U28:AB28"/>
    <mergeCell ref="N29:S29"/>
    <mergeCell ref="C32:E32"/>
    <mergeCell ref="G32:L32"/>
    <mergeCell ref="O32:S32"/>
    <mergeCell ref="C29:E29"/>
    <mergeCell ref="F29:L29"/>
    <mergeCell ref="C30:E30"/>
    <mergeCell ref="L25:N25"/>
    <mergeCell ref="G27:J27"/>
    <mergeCell ref="L27:N27"/>
    <mergeCell ref="T27:V27"/>
    <mergeCell ref="F25:J25"/>
    <mergeCell ref="P25:R25"/>
    <mergeCell ref="T25:V25"/>
    <mergeCell ref="C26:E26"/>
    <mergeCell ref="F26:J26"/>
    <mergeCell ref="G13:AB13"/>
    <mergeCell ref="D8:E8"/>
    <mergeCell ref="S8:AB8"/>
    <mergeCell ref="S9:AB9"/>
    <mergeCell ref="AA15:AB15"/>
    <mergeCell ref="D14:P14"/>
    <mergeCell ref="Q14:S14"/>
    <mergeCell ref="B15:C16"/>
    <mergeCell ref="O16:P16"/>
    <mergeCell ref="J15:L15"/>
    <mergeCell ref="W15:X15"/>
    <mergeCell ref="W16:X16"/>
    <mergeCell ref="D15:G15"/>
    <mergeCell ref="D16:G16"/>
    <mergeCell ref="J16:L16"/>
    <mergeCell ref="A50:F52"/>
    <mergeCell ref="G50:Q50"/>
    <mergeCell ref="R50:AB50"/>
    <mergeCell ref="G51:Q52"/>
    <mergeCell ref="R51:AB52"/>
    <mergeCell ref="P45:T45"/>
    <mergeCell ref="U45:AB45"/>
    <mergeCell ref="P46:T46"/>
    <mergeCell ref="U46:AB46"/>
    <mergeCell ref="A45:E46"/>
    <mergeCell ref="F45:O45"/>
    <mergeCell ref="F46:O46"/>
    <mergeCell ref="A48:G48"/>
    <mergeCell ref="H48:I48"/>
    <mergeCell ref="P48:Q48"/>
    <mergeCell ref="M48:N48"/>
    <mergeCell ref="J48:K48"/>
    <mergeCell ref="U48:V48"/>
    <mergeCell ref="X48:Z48"/>
    <mergeCell ref="U39:AA39"/>
    <mergeCell ref="P39:S39"/>
    <mergeCell ref="P36:R36"/>
    <mergeCell ref="S22:V22"/>
    <mergeCell ref="W22:AA22"/>
    <mergeCell ref="X25:AA25"/>
    <mergeCell ref="W36:AB36"/>
    <mergeCell ref="A2:AB2"/>
    <mergeCell ref="S7:AB7"/>
    <mergeCell ref="N31:S31"/>
    <mergeCell ref="A7:C7"/>
    <mergeCell ref="D7:E7"/>
    <mergeCell ref="C31:E31"/>
    <mergeCell ref="F31:L31"/>
    <mergeCell ref="B28:B32"/>
    <mergeCell ref="F30:L30"/>
    <mergeCell ref="T6:AB6"/>
    <mergeCell ref="B24:B27"/>
    <mergeCell ref="C24:E24"/>
    <mergeCell ref="C25:E25"/>
    <mergeCell ref="C27:E27"/>
    <mergeCell ref="O15:P15"/>
    <mergeCell ref="U15:V15"/>
    <mergeCell ref="U16:V16"/>
    <mergeCell ref="C23:AB23"/>
    <mergeCell ref="F19:J19"/>
    <mergeCell ref="A24:A36"/>
    <mergeCell ref="F24:K24"/>
    <mergeCell ref="L24:O24"/>
    <mergeCell ref="P27:R27"/>
    <mergeCell ref="P7:Q7"/>
    <mergeCell ref="V1:AB1"/>
    <mergeCell ref="I38:K38"/>
    <mergeCell ref="X26:AA26"/>
    <mergeCell ref="M33:M34"/>
    <mergeCell ref="C21:F21"/>
    <mergeCell ref="H15:I15"/>
    <mergeCell ref="H16:I16"/>
    <mergeCell ref="Q15:R15"/>
    <mergeCell ref="Q16:R16"/>
    <mergeCell ref="A12:C12"/>
    <mergeCell ref="D12:AB12"/>
    <mergeCell ref="A15:A17"/>
    <mergeCell ref="A14:C14"/>
    <mergeCell ref="T14:AB14"/>
    <mergeCell ref="D9:E9"/>
    <mergeCell ref="A13:C13"/>
    <mergeCell ref="D13:F13"/>
  </mergeCells>
  <phoneticPr fontId="2"/>
  <dataValidations count="6">
    <dataValidation type="list" allowBlank="1" showInputMessage="1" showErrorMessage="1" sqref="V35:V36 J42:J43" xr:uid="{00000000-0002-0000-0400-000000000000}">
      <formula1>"□,■"</formula1>
    </dataValidation>
    <dataValidation type="list" allowBlank="1" showInputMessage="1" showErrorMessage="1" sqref="P46:T46" xr:uid="{00000000-0002-0000-0400-000001000000}">
      <formula1>"□有□無,■有,■無"</formula1>
    </dataValidation>
    <dataValidation type="list" allowBlank="1" showInputMessage="1" showErrorMessage="1" sqref="F46" xr:uid="{00000000-0002-0000-0400-000002000000}">
      <formula1>"□全部有□一部有□無,■全部有,■一部有,■無"</formula1>
    </dataValidation>
    <dataValidation type="list" allowBlank="1" showInputMessage="1" showErrorMessage="1" sqref="J15:L16" xr:uid="{00000000-0002-0000-0400-000003000000}">
      <formula1>"□自動□手動,■自動,■手動"</formula1>
    </dataValidation>
    <dataValidation type="list" allowBlank="1" showInputMessage="1" showErrorMessage="1" sqref="F39:H39" xr:uid="{00000000-0002-0000-0400-000004000000}">
      <formula1>"有,無"</formula1>
    </dataValidation>
    <dataValidation type="list" allowBlank="1" showInputMessage="1" showErrorMessage="1" sqref="H48:I48" xr:uid="{00000000-0002-0000-0400-000005000000}">
      <formula1>"平成,令和"</formula1>
    </dataValidation>
  </dataValidations>
  <printOptions horizontalCentered="1"/>
  <pageMargins left="0.47244094488188981" right="0.19685039370078741" top="0.39370078740157483" bottom="0.19685039370078741" header="0" footer="0"/>
  <pageSetup paperSize="9" orientation="portrait" blackAndWhite="1" r:id="rId1"/>
  <ignoredErrors>
    <ignoredError sqref="D22:F22 H22:K22 M22:P22" unlocked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AB35"/>
  <sheetViews>
    <sheetView view="pageBreakPreview" zoomScale="110" zoomScaleNormal="100" zoomScaleSheetLayoutView="110" workbookViewId="0">
      <selection activeCell="J9" sqref="J9:S9"/>
    </sheetView>
  </sheetViews>
  <sheetFormatPr defaultRowHeight="13.5"/>
  <cols>
    <col min="1" max="1" width="1.875" style="2" customWidth="1"/>
    <col min="2" max="5" width="2" style="2" customWidth="1"/>
    <col min="6" max="7" width="4.25" style="2" customWidth="1"/>
    <col min="8" max="8" width="7.75" style="2" customWidth="1"/>
    <col min="9" max="9" width="5.75" style="2" customWidth="1"/>
    <col min="10" max="10" width="4.375" style="2" customWidth="1"/>
    <col min="11" max="12" width="4.5" style="2" customWidth="1"/>
    <col min="13" max="19" width="4.875" style="2" customWidth="1"/>
    <col min="20" max="20" width="3.75" style="2" customWidth="1"/>
    <col min="21" max="21" width="9" style="2"/>
    <col min="22" max="26" width="5" style="2" customWidth="1"/>
    <col min="27" max="16384" width="9" style="2"/>
  </cols>
  <sheetData>
    <row r="1" spans="1:25" ht="17.25" customHeight="1">
      <c r="O1" s="62"/>
      <c r="P1" s="62"/>
      <c r="Q1" s="62"/>
      <c r="R1" s="62"/>
    </row>
    <row r="2" spans="1:25" ht="16.5">
      <c r="A2" s="462" t="s">
        <v>261</v>
      </c>
      <c r="B2" s="462"/>
      <c r="C2" s="462"/>
      <c r="D2" s="462"/>
      <c r="E2" s="462"/>
      <c r="F2" s="462"/>
      <c r="G2" s="462"/>
      <c r="H2" s="462"/>
      <c r="I2" s="462"/>
      <c r="J2" s="462"/>
      <c r="K2" s="462"/>
      <c r="L2" s="462"/>
      <c r="M2" s="462"/>
      <c r="N2" s="462"/>
      <c r="O2" s="462"/>
      <c r="P2" s="462"/>
      <c r="Q2" s="462"/>
      <c r="R2" s="462"/>
      <c r="S2" s="462"/>
    </row>
    <row r="3" spans="1:25">
      <c r="N3" s="172"/>
      <c r="O3" s="63"/>
      <c r="P3" s="172"/>
      <c r="Q3" s="63"/>
      <c r="R3" s="172"/>
      <c r="S3" s="63"/>
      <c r="U3" s="64"/>
    </row>
    <row r="4" spans="1:25">
      <c r="M4" s="2" t="s">
        <v>333</v>
      </c>
      <c r="N4" s="171" t="str">
        <f>IF(緑化完了書!S4="","",緑化完了書!S4)</f>
        <v/>
      </c>
      <c r="O4" s="63" t="s">
        <v>183</v>
      </c>
      <c r="P4" s="171" t="str">
        <f>IF(緑化完了書!V4="","",緑化完了書!V4)</f>
        <v/>
      </c>
      <c r="Q4" s="63" t="s">
        <v>184</v>
      </c>
      <c r="R4" s="171" t="str">
        <f>IF(緑化完了書!Z4="","",緑化完了書!Z4)</f>
        <v/>
      </c>
      <c r="S4" s="63" t="s">
        <v>185</v>
      </c>
      <c r="U4" s="64"/>
    </row>
    <row r="5" spans="1:25">
      <c r="B5" s="2" t="s">
        <v>292</v>
      </c>
      <c r="N5" s="63"/>
    </row>
    <row r="6" spans="1:25">
      <c r="N6" s="172"/>
      <c r="O6" s="63"/>
      <c r="P6" s="172"/>
      <c r="Q6" s="63"/>
      <c r="R6" s="172"/>
      <c r="S6" s="63"/>
      <c r="U6" s="64"/>
    </row>
    <row r="7" spans="1:25">
      <c r="B7" s="2" t="s">
        <v>33</v>
      </c>
      <c r="U7" s="64"/>
      <c r="Y7" s="173"/>
    </row>
    <row r="8" spans="1:25" ht="18.75" customHeight="1">
      <c r="A8" s="66"/>
      <c r="B8" s="66"/>
      <c r="C8" s="66"/>
      <c r="D8" s="66"/>
      <c r="E8" s="67"/>
      <c r="G8" s="252"/>
      <c r="H8" s="252"/>
      <c r="I8" s="68"/>
      <c r="J8" s="69" t="s">
        <v>186</v>
      </c>
      <c r="K8" s="271"/>
      <c r="L8" s="271"/>
      <c r="M8" s="271"/>
      <c r="N8" s="271"/>
      <c r="O8" s="271"/>
      <c r="P8" s="271"/>
      <c r="Q8" s="271"/>
      <c r="R8" s="271"/>
      <c r="S8" s="271"/>
      <c r="U8" s="70"/>
    </row>
    <row r="9" spans="1:25" ht="36.75" customHeight="1">
      <c r="A9" s="66"/>
      <c r="B9" s="66"/>
      <c r="C9" s="66"/>
      <c r="D9" s="66"/>
      <c r="E9" s="67"/>
      <c r="G9" s="252"/>
      <c r="H9" s="252"/>
      <c r="I9" s="71" t="s">
        <v>59</v>
      </c>
      <c r="J9" s="271"/>
      <c r="K9" s="271"/>
      <c r="L9" s="271"/>
      <c r="M9" s="271"/>
      <c r="N9" s="271"/>
      <c r="O9" s="271"/>
      <c r="P9" s="271"/>
      <c r="Q9" s="271"/>
      <c r="R9" s="271"/>
      <c r="S9" s="271"/>
    </row>
    <row r="10" spans="1:25" ht="18.75" customHeight="1">
      <c r="A10" s="72"/>
      <c r="B10" s="72"/>
      <c r="C10" s="72"/>
      <c r="D10" s="72"/>
      <c r="E10" s="73"/>
      <c r="G10" s="452" t="s">
        <v>306</v>
      </c>
      <c r="H10" s="452"/>
      <c r="I10" s="71" t="s">
        <v>259</v>
      </c>
      <c r="J10" s="271"/>
      <c r="K10" s="271"/>
      <c r="L10" s="271"/>
      <c r="M10" s="271"/>
      <c r="N10" s="271"/>
      <c r="O10" s="271"/>
      <c r="P10" s="271"/>
      <c r="Q10" s="271"/>
      <c r="R10" s="271"/>
      <c r="S10" s="271"/>
    </row>
    <row r="11" spans="1:25" ht="40.5" customHeight="1">
      <c r="A11" s="72"/>
      <c r="B11" s="72"/>
      <c r="C11" s="72"/>
      <c r="D11" s="74"/>
      <c r="I11" s="71" t="s">
        <v>35</v>
      </c>
      <c r="J11" s="271"/>
      <c r="K11" s="513"/>
      <c r="L11" s="513"/>
      <c r="M11" s="513"/>
      <c r="N11" s="513"/>
      <c r="O11" s="513"/>
      <c r="P11" s="513"/>
      <c r="Q11" s="513"/>
      <c r="R11" s="513"/>
      <c r="S11" s="513"/>
    </row>
    <row r="12" spans="1:25" ht="12" customHeight="1">
      <c r="A12" s="72"/>
      <c r="B12" s="72"/>
      <c r="C12" s="72"/>
      <c r="D12" s="72"/>
      <c r="E12" s="75"/>
      <c r="H12" s="430"/>
      <c r="I12" s="430"/>
      <c r="J12" s="430"/>
      <c r="K12" s="430"/>
      <c r="L12" s="430"/>
      <c r="M12" s="430"/>
      <c r="N12" s="430"/>
      <c r="O12" s="430"/>
      <c r="P12" s="430"/>
      <c r="Q12" s="430"/>
      <c r="R12" s="430"/>
    </row>
    <row r="13" spans="1:25" ht="14.25" customHeight="1"/>
    <row r="14" spans="1:25" ht="18.75" customHeight="1">
      <c r="G14" s="252"/>
      <c r="H14" s="252"/>
      <c r="I14" s="68"/>
      <c r="J14" s="69" t="s">
        <v>186</v>
      </c>
      <c r="K14" s="271"/>
      <c r="L14" s="271"/>
      <c r="M14" s="271"/>
      <c r="N14" s="271"/>
      <c r="O14" s="271"/>
      <c r="P14" s="271"/>
      <c r="Q14" s="271"/>
      <c r="R14" s="271"/>
      <c r="S14" s="271"/>
    </row>
    <row r="15" spans="1:25" ht="39" customHeight="1">
      <c r="G15" s="252"/>
      <c r="H15" s="252"/>
      <c r="I15" s="71" t="s">
        <v>59</v>
      </c>
      <c r="J15" s="271"/>
      <c r="K15" s="271"/>
      <c r="L15" s="271"/>
      <c r="M15" s="271"/>
      <c r="N15" s="271"/>
      <c r="O15" s="271"/>
      <c r="P15" s="271"/>
      <c r="Q15" s="271"/>
      <c r="R15" s="271"/>
      <c r="S15" s="271"/>
    </row>
    <row r="16" spans="1:25" ht="18.75" customHeight="1">
      <c r="G16" s="452" t="s">
        <v>306</v>
      </c>
      <c r="H16" s="452"/>
      <c r="I16" s="71" t="s">
        <v>259</v>
      </c>
      <c r="J16" s="271"/>
      <c r="K16" s="271"/>
      <c r="L16" s="271"/>
      <c r="M16" s="271"/>
      <c r="N16" s="271"/>
      <c r="O16" s="271"/>
      <c r="P16" s="271"/>
      <c r="Q16" s="271"/>
      <c r="R16" s="271"/>
      <c r="S16" s="271"/>
    </row>
    <row r="17" spans="7:19" ht="40.5" customHeight="1">
      <c r="I17" s="71" t="s">
        <v>35</v>
      </c>
      <c r="J17" s="271"/>
      <c r="K17" s="513"/>
      <c r="L17" s="513"/>
      <c r="M17" s="513"/>
      <c r="N17" s="513"/>
      <c r="O17" s="513"/>
      <c r="P17" s="513"/>
      <c r="Q17" s="513"/>
      <c r="R17" s="513"/>
      <c r="S17" s="513"/>
    </row>
    <row r="18" spans="7:19" ht="18.75" customHeight="1">
      <c r="H18" s="430"/>
      <c r="I18" s="430"/>
      <c r="J18" s="430"/>
      <c r="K18" s="430"/>
      <c r="L18" s="430"/>
      <c r="M18" s="430"/>
      <c r="N18" s="430"/>
      <c r="O18" s="430"/>
      <c r="P18" s="430"/>
      <c r="Q18" s="430"/>
      <c r="R18" s="430"/>
    </row>
    <row r="19" spans="7:19" ht="11.25" customHeight="1"/>
    <row r="20" spans="7:19" ht="18.75" customHeight="1">
      <c r="G20" s="252"/>
      <c r="H20" s="252"/>
      <c r="I20" s="68"/>
      <c r="J20" s="69" t="s">
        <v>186</v>
      </c>
      <c r="K20" s="271"/>
      <c r="L20" s="271"/>
      <c r="M20" s="271"/>
      <c r="N20" s="271"/>
      <c r="O20" s="271"/>
      <c r="P20" s="271"/>
      <c r="Q20" s="271"/>
      <c r="R20" s="271"/>
      <c r="S20" s="271"/>
    </row>
    <row r="21" spans="7:19" ht="36" customHeight="1">
      <c r="G21" s="252"/>
      <c r="H21" s="252"/>
      <c r="I21" s="71" t="s">
        <v>59</v>
      </c>
      <c r="J21" s="511"/>
      <c r="K21" s="511"/>
      <c r="L21" s="511"/>
      <c r="M21" s="511"/>
      <c r="N21" s="511"/>
      <c r="O21" s="511"/>
      <c r="P21" s="511"/>
      <c r="Q21" s="511"/>
      <c r="R21" s="511"/>
      <c r="S21" s="511"/>
    </row>
    <row r="22" spans="7:19" ht="18.75" customHeight="1">
      <c r="G22" s="452" t="s">
        <v>306</v>
      </c>
      <c r="H22" s="452"/>
      <c r="I22" s="71" t="s">
        <v>259</v>
      </c>
      <c r="J22" s="511"/>
      <c r="K22" s="511"/>
      <c r="L22" s="511"/>
      <c r="M22" s="511"/>
      <c r="N22" s="511"/>
      <c r="O22" s="511"/>
      <c r="P22" s="511"/>
      <c r="Q22" s="511"/>
      <c r="R22" s="511"/>
      <c r="S22" s="511"/>
    </row>
    <row r="23" spans="7:19" ht="38.25" customHeight="1">
      <c r="I23" s="71" t="s">
        <v>35</v>
      </c>
      <c r="J23" s="511"/>
      <c r="K23" s="512"/>
      <c r="L23" s="512"/>
      <c r="M23" s="512"/>
      <c r="N23" s="512"/>
      <c r="O23" s="512"/>
      <c r="P23" s="512"/>
      <c r="Q23" s="512"/>
      <c r="R23" s="512"/>
      <c r="S23" s="512"/>
    </row>
    <row r="24" spans="7:19" ht="9.75" customHeight="1">
      <c r="H24" s="430"/>
      <c r="I24" s="430"/>
      <c r="J24" s="430"/>
      <c r="K24" s="430"/>
      <c r="L24" s="430"/>
      <c r="M24" s="430"/>
      <c r="N24" s="430"/>
      <c r="O24" s="430"/>
      <c r="P24" s="430"/>
      <c r="Q24" s="430"/>
      <c r="R24" s="430"/>
    </row>
    <row r="25" spans="7:19" ht="15" customHeight="1"/>
    <row r="26" spans="7:19" ht="23.25" customHeight="1">
      <c r="G26" s="252"/>
      <c r="H26" s="252"/>
      <c r="I26" s="68"/>
      <c r="J26" s="69" t="s">
        <v>186</v>
      </c>
      <c r="K26" s="271"/>
      <c r="L26" s="271"/>
      <c r="M26" s="271"/>
      <c r="N26" s="271"/>
      <c r="O26" s="271"/>
      <c r="P26" s="271"/>
      <c r="Q26" s="271"/>
      <c r="R26" s="271"/>
      <c r="S26" s="271"/>
    </row>
    <row r="27" spans="7:19" ht="33" customHeight="1">
      <c r="G27" s="252"/>
      <c r="H27" s="252"/>
      <c r="I27" s="71" t="s">
        <v>313</v>
      </c>
      <c r="J27" s="511"/>
      <c r="K27" s="511"/>
      <c r="L27" s="511"/>
      <c r="M27" s="511"/>
      <c r="N27" s="511"/>
      <c r="O27" s="511"/>
      <c r="P27" s="511"/>
      <c r="Q27" s="511"/>
      <c r="R27" s="511"/>
      <c r="S27" s="511"/>
    </row>
    <row r="28" spans="7:19" ht="18.75" customHeight="1">
      <c r="G28" s="452" t="s">
        <v>306</v>
      </c>
      <c r="H28" s="452"/>
      <c r="I28" s="71" t="s">
        <v>259</v>
      </c>
      <c r="J28" s="511"/>
      <c r="K28" s="511"/>
      <c r="L28" s="511"/>
      <c r="M28" s="511"/>
      <c r="N28" s="511"/>
      <c r="O28" s="511"/>
      <c r="P28" s="511"/>
      <c r="Q28" s="511"/>
      <c r="R28" s="511"/>
      <c r="S28" s="511"/>
    </row>
    <row r="29" spans="7:19" ht="39.75" customHeight="1">
      <c r="I29" s="71" t="s">
        <v>35</v>
      </c>
      <c r="J29" s="511"/>
      <c r="K29" s="512"/>
      <c r="L29" s="512"/>
      <c r="M29" s="512"/>
      <c r="N29" s="512"/>
      <c r="O29" s="512"/>
      <c r="P29" s="512"/>
      <c r="Q29" s="512"/>
      <c r="R29" s="512"/>
      <c r="S29" s="512"/>
    </row>
    <row r="30" spans="7:19" ht="18.75" customHeight="1">
      <c r="H30" s="430"/>
      <c r="I30" s="430"/>
      <c r="J30" s="430"/>
      <c r="K30" s="430"/>
      <c r="L30" s="430"/>
      <c r="M30" s="430"/>
      <c r="N30" s="430"/>
      <c r="O30" s="430"/>
      <c r="P30" s="430"/>
      <c r="Q30" s="430"/>
      <c r="R30" s="430"/>
    </row>
    <row r="31" spans="7:19" ht="9" customHeight="1">
      <c r="H31" s="76"/>
      <c r="I31" s="76"/>
      <c r="J31" s="76"/>
      <c r="K31" s="76"/>
      <c r="L31" s="76"/>
      <c r="M31" s="76"/>
      <c r="N31" s="76"/>
      <c r="O31" s="76"/>
      <c r="P31" s="76"/>
      <c r="Q31" s="76"/>
      <c r="R31" s="76"/>
    </row>
    <row r="32" spans="7:19" ht="9" customHeight="1"/>
    <row r="33" spans="1:28" ht="18.75" customHeight="1">
      <c r="B33" s="308" t="s">
        <v>36</v>
      </c>
      <c r="C33" s="309"/>
      <c r="D33" s="309"/>
      <c r="E33" s="309"/>
      <c r="F33" s="310"/>
      <c r="G33" s="330" t="s">
        <v>37</v>
      </c>
      <c r="H33" s="330"/>
      <c r="I33" s="330"/>
      <c r="J33" s="330"/>
      <c r="K33" s="330"/>
      <c r="L33" s="331"/>
      <c r="M33" s="336" t="s">
        <v>260</v>
      </c>
      <c r="N33" s="336"/>
      <c r="O33" s="336"/>
      <c r="P33" s="336"/>
      <c r="Q33" s="336"/>
      <c r="R33" s="336"/>
      <c r="S33" s="336"/>
      <c r="T33" s="77"/>
      <c r="U33" s="77"/>
      <c r="V33" s="77"/>
      <c r="W33" s="77"/>
      <c r="X33" s="77"/>
      <c r="Y33" s="77"/>
      <c r="Z33" s="77"/>
      <c r="AA33" s="77"/>
      <c r="AB33" s="77"/>
    </row>
    <row r="34" spans="1:28" ht="37.5" customHeight="1">
      <c r="A34" s="77"/>
      <c r="B34" s="326"/>
      <c r="C34" s="327"/>
      <c r="D34" s="327"/>
      <c r="E34" s="327"/>
      <c r="F34" s="328"/>
      <c r="G34" s="399"/>
      <c r="H34" s="399"/>
      <c r="I34" s="399"/>
      <c r="J34" s="399"/>
      <c r="K34" s="399"/>
      <c r="L34" s="453"/>
      <c r="M34" s="456"/>
      <c r="N34" s="456"/>
      <c r="O34" s="456"/>
      <c r="P34" s="456"/>
      <c r="Q34" s="456"/>
      <c r="R34" s="456"/>
      <c r="S34" s="456"/>
      <c r="T34" s="77"/>
      <c r="U34" s="77"/>
      <c r="V34" s="77"/>
      <c r="W34" s="77"/>
      <c r="X34" s="77"/>
      <c r="Y34" s="77"/>
      <c r="Z34" s="77"/>
      <c r="AA34" s="77"/>
      <c r="AB34" s="77"/>
    </row>
    <row r="35" spans="1:28" ht="37.5" customHeight="1">
      <c r="A35" s="77"/>
      <c r="B35" s="311"/>
      <c r="C35" s="312"/>
      <c r="D35" s="312"/>
      <c r="E35" s="312"/>
      <c r="F35" s="313"/>
      <c r="G35" s="454"/>
      <c r="H35" s="454"/>
      <c r="I35" s="454"/>
      <c r="J35" s="454"/>
      <c r="K35" s="454"/>
      <c r="L35" s="455"/>
      <c r="M35" s="456"/>
      <c r="N35" s="456"/>
      <c r="O35" s="456"/>
      <c r="P35" s="456"/>
      <c r="Q35" s="456"/>
      <c r="R35" s="456"/>
      <c r="S35" s="456"/>
      <c r="T35" s="77"/>
      <c r="U35" s="77"/>
      <c r="V35" s="77"/>
      <c r="W35" s="77"/>
      <c r="X35" s="77"/>
      <c r="Y35" s="77"/>
      <c r="Z35" s="77"/>
      <c r="AA35" s="77"/>
      <c r="AB35" s="77"/>
    </row>
  </sheetData>
  <sheetProtection algorithmName="SHA-512" hashValue="MHkruhr6gnxqJAuXJtO2UJr4TBD/hy6GZCmIdyWDGN6t1sitb/tE8DiTgf95CEjPTGCUVbXoeCdxaJQxUEtRJg==" saltValue="FKFfKmyi3QyRoLBSyKHvkg==" spinCount="100000" sheet="1" formatCells="0" selectLockedCells="1"/>
  <mergeCells count="34">
    <mergeCell ref="J29:S29"/>
    <mergeCell ref="B33:F35"/>
    <mergeCell ref="G33:L33"/>
    <mergeCell ref="M33:S33"/>
    <mergeCell ref="M34:S35"/>
    <mergeCell ref="G34:L35"/>
    <mergeCell ref="H30:R30"/>
    <mergeCell ref="A2:S2"/>
    <mergeCell ref="H18:R18"/>
    <mergeCell ref="J16:S16"/>
    <mergeCell ref="H12:R12"/>
    <mergeCell ref="G14:H15"/>
    <mergeCell ref="K14:S14"/>
    <mergeCell ref="J15:S15"/>
    <mergeCell ref="G8:H9"/>
    <mergeCell ref="K8:S8"/>
    <mergeCell ref="J9:S9"/>
    <mergeCell ref="G16:H16"/>
    <mergeCell ref="G10:H10"/>
    <mergeCell ref="J11:S11"/>
    <mergeCell ref="J17:S17"/>
    <mergeCell ref="G28:H28"/>
    <mergeCell ref="G22:H22"/>
    <mergeCell ref="J10:S10"/>
    <mergeCell ref="G26:H27"/>
    <mergeCell ref="G20:H21"/>
    <mergeCell ref="K20:S20"/>
    <mergeCell ref="J21:S21"/>
    <mergeCell ref="J22:S22"/>
    <mergeCell ref="K26:S26"/>
    <mergeCell ref="J27:S27"/>
    <mergeCell ref="J28:S28"/>
    <mergeCell ref="J23:S23"/>
    <mergeCell ref="H24:R24"/>
  </mergeCells>
  <phoneticPr fontId="2"/>
  <printOptions horizontalCentered="1"/>
  <pageMargins left="0.47244094488188981" right="0.19685039370078741" top="0.39370078740157483" bottom="0.19685039370078741" header="0" footer="0"/>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K51"/>
  <sheetViews>
    <sheetView showZeros="0" view="pageBreakPreview" zoomScale="110" zoomScaleNormal="100" zoomScaleSheetLayoutView="110" workbookViewId="0">
      <selection activeCell="J6" sqref="J6:K6"/>
    </sheetView>
  </sheetViews>
  <sheetFormatPr defaultColWidth="8.75" defaultRowHeight="13.5"/>
  <cols>
    <col min="1" max="1" width="2.375" style="2" customWidth="1"/>
    <col min="2" max="2" width="2.25" style="2" customWidth="1"/>
    <col min="3" max="3" width="4.5" style="2" customWidth="1"/>
    <col min="4" max="4" width="4.875" style="2" customWidth="1"/>
    <col min="5" max="5" width="21.375" style="2" customWidth="1"/>
    <col min="6" max="6" width="6.125" style="2" customWidth="1"/>
    <col min="7" max="7" width="4.875" style="2" customWidth="1"/>
    <col min="8" max="8" width="10.875" style="2" customWidth="1"/>
    <col min="9" max="9" width="7.125" style="2" customWidth="1"/>
    <col min="10" max="10" width="2.75" style="2" customWidth="1"/>
    <col min="11" max="11" width="12.25" style="2" customWidth="1"/>
    <col min="12" max="16384" width="8.75" style="2"/>
  </cols>
  <sheetData>
    <row r="1" spans="1:11" ht="14.45" customHeight="1">
      <c r="A1" s="519" t="s">
        <v>76</v>
      </c>
      <c r="B1" s="519"/>
      <c r="C1" s="519"/>
      <c r="D1" s="1"/>
      <c r="E1" s="1"/>
      <c r="F1" s="1"/>
      <c r="G1" s="1"/>
      <c r="H1" s="457"/>
      <c r="I1" s="457"/>
      <c r="J1" s="457"/>
      <c r="K1" s="457"/>
    </row>
    <row r="2" spans="1:11" ht="16.5">
      <c r="A2" s="516" t="s">
        <v>77</v>
      </c>
      <c r="B2" s="516"/>
      <c r="C2" s="516"/>
      <c r="D2" s="516"/>
      <c r="E2" s="516"/>
      <c r="F2" s="516"/>
      <c r="G2" s="516"/>
      <c r="H2" s="516"/>
      <c r="I2" s="516"/>
      <c r="J2" s="516"/>
      <c r="K2" s="516"/>
    </row>
    <row r="3" spans="1:11" ht="9.75" customHeight="1">
      <c r="A3" s="1"/>
      <c r="B3" s="1"/>
      <c r="C3" s="1"/>
      <c r="D3" s="1"/>
      <c r="E3" s="304" t="s">
        <v>293</v>
      </c>
      <c r="F3" s="304"/>
      <c r="G3" s="304"/>
      <c r="H3" s="304"/>
      <c r="I3" s="304"/>
      <c r="J3" s="304"/>
      <c r="K3" s="304"/>
    </row>
    <row r="4" spans="1:11" ht="15.6" customHeight="1">
      <c r="A4" s="517" t="s">
        <v>78</v>
      </c>
      <c r="B4" s="517"/>
      <c r="C4" s="517"/>
      <c r="D4" s="517"/>
      <c r="E4" s="3" t="s">
        <v>79</v>
      </c>
      <c r="F4" s="518" t="s">
        <v>80</v>
      </c>
      <c r="G4" s="518"/>
      <c r="H4" s="518" t="s">
        <v>81</v>
      </c>
      <c r="I4" s="518"/>
      <c r="J4" s="520" t="s">
        <v>82</v>
      </c>
      <c r="K4" s="521"/>
    </row>
    <row r="5" spans="1:11" ht="15.6" customHeight="1">
      <c r="A5" s="539" t="s">
        <v>83</v>
      </c>
      <c r="B5" s="540"/>
      <c r="C5" s="526" t="s">
        <v>84</v>
      </c>
      <c r="D5" s="526" t="s">
        <v>85</v>
      </c>
      <c r="E5" s="4"/>
      <c r="F5" s="5"/>
      <c r="G5" s="6" t="s">
        <v>86</v>
      </c>
      <c r="H5" s="7"/>
      <c r="I5" s="6" t="s">
        <v>87</v>
      </c>
      <c r="J5" s="551"/>
      <c r="K5" s="552"/>
    </row>
    <row r="6" spans="1:11" ht="15.6" customHeight="1">
      <c r="A6" s="541"/>
      <c r="B6" s="542"/>
      <c r="C6" s="527"/>
      <c r="D6" s="527"/>
      <c r="E6" s="8"/>
      <c r="F6" s="9"/>
      <c r="G6" s="10" t="s">
        <v>86</v>
      </c>
      <c r="H6" s="11"/>
      <c r="I6" s="10" t="s">
        <v>87</v>
      </c>
      <c r="J6" s="556"/>
      <c r="K6" s="557"/>
    </row>
    <row r="7" spans="1:11" ht="15.6" customHeight="1">
      <c r="A7" s="541"/>
      <c r="B7" s="542"/>
      <c r="C7" s="527"/>
      <c r="D7" s="527"/>
      <c r="E7" s="8"/>
      <c r="F7" s="9"/>
      <c r="G7" s="10" t="s">
        <v>86</v>
      </c>
      <c r="H7" s="11"/>
      <c r="I7" s="10" t="s">
        <v>87</v>
      </c>
      <c r="J7" s="12"/>
      <c r="K7" s="13"/>
    </row>
    <row r="8" spans="1:11" ht="15.6" customHeight="1">
      <c r="A8" s="541"/>
      <c r="B8" s="542"/>
      <c r="C8" s="527"/>
      <c r="D8" s="527"/>
      <c r="E8" s="8"/>
      <c r="F8" s="9"/>
      <c r="G8" s="10" t="s">
        <v>86</v>
      </c>
      <c r="H8" s="11"/>
      <c r="I8" s="10" t="s">
        <v>87</v>
      </c>
      <c r="J8" s="556"/>
      <c r="K8" s="557"/>
    </row>
    <row r="9" spans="1:11" ht="15.6" customHeight="1">
      <c r="A9" s="541"/>
      <c r="B9" s="542"/>
      <c r="C9" s="527"/>
      <c r="D9" s="527"/>
      <c r="E9" s="8"/>
      <c r="F9" s="9"/>
      <c r="G9" s="10" t="s">
        <v>86</v>
      </c>
      <c r="H9" s="11"/>
      <c r="I9" s="10" t="s">
        <v>87</v>
      </c>
      <c r="J9" s="556"/>
      <c r="K9" s="557"/>
    </row>
    <row r="10" spans="1:11" ht="15.6" customHeight="1">
      <c r="A10" s="541"/>
      <c r="B10" s="542"/>
      <c r="C10" s="527"/>
      <c r="D10" s="527"/>
      <c r="E10" s="14"/>
      <c r="F10" s="15"/>
      <c r="G10" s="16" t="s">
        <v>86</v>
      </c>
      <c r="H10" s="17"/>
      <c r="I10" s="16" t="s">
        <v>87</v>
      </c>
      <c r="J10" s="558"/>
      <c r="K10" s="559"/>
    </row>
    <row r="11" spans="1:11" ht="15.6" customHeight="1">
      <c r="A11" s="541"/>
      <c r="B11" s="542"/>
      <c r="C11" s="527"/>
      <c r="D11" s="529" t="s">
        <v>88</v>
      </c>
      <c r="E11" s="530"/>
      <c r="F11" s="530"/>
      <c r="G11" s="530"/>
      <c r="H11" s="18">
        <f>SUM(H5:H10)</f>
        <v>0</v>
      </c>
      <c r="I11" s="19" t="s">
        <v>87</v>
      </c>
      <c r="J11" s="545"/>
      <c r="K11" s="550"/>
    </row>
    <row r="12" spans="1:11" ht="15.6" customHeight="1">
      <c r="A12" s="541"/>
      <c r="B12" s="542"/>
      <c r="C12" s="527"/>
      <c r="D12" s="526" t="s">
        <v>89</v>
      </c>
      <c r="E12" s="4"/>
      <c r="F12" s="20"/>
      <c r="G12" s="6" t="s">
        <v>86</v>
      </c>
      <c r="H12" s="7"/>
      <c r="I12" s="6" t="s">
        <v>87</v>
      </c>
      <c r="J12" s="551"/>
      <c r="K12" s="552"/>
    </row>
    <row r="13" spans="1:11" ht="15.6" customHeight="1">
      <c r="A13" s="541"/>
      <c r="B13" s="542"/>
      <c r="C13" s="527"/>
      <c r="D13" s="527"/>
      <c r="E13" s="4"/>
      <c r="F13" s="5"/>
      <c r="G13" s="10" t="s">
        <v>86</v>
      </c>
      <c r="H13" s="7"/>
      <c r="I13" s="10" t="s">
        <v>87</v>
      </c>
      <c r="J13" s="21"/>
      <c r="K13" s="22"/>
    </row>
    <row r="14" spans="1:11" ht="15.6" customHeight="1">
      <c r="A14" s="541"/>
      <c r="B14" s="542"/>
      <c r="C14" s="527"/>
      <c r="D14" s="527"/>
      <c r="E14" s="8"/>
      <c r="F14" s="9"/>
      <c r="G14" s="10" t="s">
        <v>86</v>
      </c>
      <c r="H14" s="11"/>
      <c r="I14" s="10" t="s">
        <v>87</v>
      </c>
      <c r="J14" s="556"/>
      <c r="K14" s="557"/>
    </row>
    <row r="15" spans="1:11" ht="15.6" customHeight="1">
      <c r="A15" s="541"/>
      <c r="B15" s="542"/>
      <c r="C15" s="527"/>
      <c r="D15" s="527"/>
      <c r="E15" s="8"/>
      <c r="F15" s="9"/>
      <c r="G15" s="10" t="s">
        <v>86</v>
      </c>
      <c r="H15" s="11"/>
      <c r="I15" s="10" t="s">
        <v>87</v>
      </c>
      <c r="J15" s="556"/>
      <c r="K15" s="557"/>
    </row>
    <row r="16" spans="1:11" ht="15.6" customHeight="1">
      <c r="A16" s="541"/>
      <c r="B16" s="542"/>
      <c r="C16" s="527"/>
      <c r="D16" s="527"/>
      <c r="E16" s="8"/>
      <c r="F16" s="9"/>
      <c r="G16" s="10" t="s">
        <v>86</v>
      </c>
      <c r="H16" s="11"/>
      <c r="I16" s="10" t="s">
        <v>87</v>
      </c>
      <c r="J16" s="556"/>
      <c r="K16" s="557"/>
    </row>
    <row r="17" spans="1:11" ht="15.6" customHeight="1">
      <c r="A17" s="541"/>
      <c r="B17" s="542"/>
      <c r="C17" s="527"/>
      <c r="D17" s="527"/>
      <c r="E17" s="14"/>
      <c r="F17" s="15"/>
      <c r="G17" s="16" t="s">
        <v>86</v>
      </c>
      <c r="H17" s="17"/>
      <c r="I17" s="16" t="s">
        <v>87</v>
      </c>
      <c r="J17" s="558"/>
      <c r="K17" s="559"/>
    </row>
    <row r="18" spans="1:11" ht="15.6" customHeight="1">
      <c r="A18" s="541"/>
      <c r="B18" s="542"/>
      <c r="C18" s="527"/>
      <c r="D18" s="529" t="s">
        <v>90</v>
      </c>
      <c r="E18" s="530"/>
      <c r="F18" s="530"/>
      <c r="G18" s="530"/>
      <c r="H18" s="18">
        <f>SUM(H12:H17)</f>
        <v>0</v>
      </c>
      <c r="I18" s="19" t="s">
        <v>87</v>
      </c>
      <c r="J18" s="545"/>
      <c r="K18" s="550"/>
    </row>
    <row r="19" spans="1:11" ht="15.6" customHeight="1">
      <c r="A19" s="541"/>
      <c r="B19" s="542"/>
      <c r="C19" s="527"/>
      <c r="D19" s="526" t="s">
        <v>91</v>
      </c>
      <c r="E19" s="4"/>
      <c r="F19" s="20"/>
      <c r="G19" s="6" t="s">
        <v>86</v>
      </c>
      <c r="H19" s="23"/>
      <c r="I19" s="6" t="s">
        <v>87</v>
      </c>
      <c r="J19" s="551"/>
      <c r="K19" s="552"/>
    </row>
    <row r="20" spans="1:11" ht="15.6" customHeight="1">
      <c r="A20" s="541"/>
      <c r="B20" s="542"/>
      <c r="C20" s="527"/>
      <c r="D20" s="527"/>
      <c r="E20" s="8"/>
      <c r="F20" s="9"/>
      <c r="G20" s="10" t="s">
        <v>86</v>
      </c>
      <c r="H20" s="11"/>
      <c r="I20" s="10" t="s">
        <v>87</v>
      </c>
      <c r="J20" s="556"/>
      <c r="K20" s="557"/>
    </row>
    <row r="21" spans="1:11" ht="15.6" customHeight="1">
      <c r="A21" s="541"/>
      <c r="B21" s="542"/>
      <c r="C21" s="527"/>
      <c r="D21" s="527"/>
      <c r="E21" s="8"/>
      <c r="F21" s="9"/>
      <c r="G21" s="10" t="s">
        <v>86</v>
      </c>
      <c r="H21" s="11"/>
      <c r="I21" s="10" t="s">
        <v>87</v>
      </c>
      <c r="J21" s="556"/>
      <c r="K21" s="557"/>
    </row>
    <row r="22" spans="1:11" ht="15.6" customHeight="1">
      <c r="A22" s="541"/>
      <c r="B22" s="542"/>
      <c r="C22" s="527"/>
      <c r="D22" s="527"/>
      <c r="E22" s="8"/>
      <c r="F22" s="9"/>
      <c r="G22" s="10" t="s">
        <v>86</v>
      </c>
      <c r="H22" s="11"/>
      <c r="I22" s="10" t="s">
        <v>87</v>
      </c>
      <c r="J22" s="556"/>
      <c r="K22" s="557"/>
    </row>
    <row r="23" spans="1:11" ht="15.6" customHeight="1">
      <c r="A23" s="541"/>
      <c r="B23" s="542"/>
      <c r="C23" s="527"/>
      <c r="D23" s="527"/>
      <c r="E23" s="14"/>
      <c r="F23" s="15"/>
      <c r="G23" s="16" t="s">
        <v>86</v>
      </c>
      <c r="H23" s="17"/>
      <c r="I23" s="16" t="s">
        <v>87</v>
      </c>
      <c r="J23" s="558"/>
      <c r="K23" s="559"/>
    </row>
    <row r="24" spans="1:11" ht="15.6" customHeight="1">
      <c r="A24" s="541"/>
      <c r="B24" s="542"/>
      <c r="C24" s="528"/>
      <c r="D24" s="529" t="s">
        <v>92</v>
      </c>
      <c r="E24" s="530"/>
      <c r="F24" s="530"/>
      <c r="G24" s="530"/>
      <c r="H24" s="24">
        <f>SUM(H19:H23)</f>
        <v>0</v>
      </c>
      <c r="I24" s="19" t="s">
        <v>87</v>
      </c>
      <c r="J24" s="560"/>
      <c r="K24" s="561"/>
    </row>
    <row r="25" spans="1:11" ht="15.6" customHeight="1">
      <c r="A25" s="541"/>
      <c r="B25" s="542"/>
      <c r="C25" s="531" t="s">
        <v>93</v>
      </c>
      <c r="D25" s="532"/>
      <c r="E25" s="532"/>
      <c r="F25" s="533"/>
      <c r="G25" s="534"/>
      <c r="H25" s="25">
        <f>H11+H18+H24</f>
        <v>0</v>
      </c>
      <c r="I25" s="26" t="s">
        <v>87</v>
      </c>
      <c r="J25" s="533"/>
      <c r="K25" s="570"/>
    </row>
    <row r="26" spans="1:11" ht="15.6" customHeight="1">
      <c r="A26" s="541"/>
      <c r="B26" s="542"/>
      <c r="C26" s="553" t="s">
        <v>94</v>
      </c>
      <c r="D26" s="554"/>
      <c r="E26" s="27"/>
      <c r="F26" s="28"/>
      <c r="G26" s="29"/>
      <c r="H26" s="30"/>
      <c r="I26" s="31"/>
      <c r="J26" s="568"/>
      <c r="K26" s="569"/>
    </row>
    <row r="27" spans="1:11" ht="15.6" customHeight="1">
      <c r="A27" s="543"/>
      <c r="B27" s="544"/>
      <c r="C27" s="529"/>
      <c r="D27" s="555"/>
      <c r="E27" s="32"/>
      <c r="F27" s="33"/>
      <c r="G27" s="34"/>
      <c r="H27" s="35"/>
      <c r="I27" s="36"/>
      <c r="J27" s="562"/>
      <c r="K27" s="563"/>
    </row>
    <row r="28" spans="1:11" ht="15.6" customHeight="1">
      <c r="A28" s="547" t="s">
        <v>95</v>
      </c>
      <c r="B28" s="526" t="s">
        <v>96</v>
      </c>
      <c r="C28" s="526" t="s">
        <v>97</v>
      </c>
      <c r="D28" s="535" t="s">
        <v>98</v>
      </c>
      <c r="E28" s="37"/>
      <c r="F28" s="20"/>
      <c r="G28" s="6" t="s">
        <v>86</v>
      </c>
      <c r="H28" s="38"/>
      <c r="I28" s="39" t="s">
        <v>87</v>
      </c>
      <c r="J28" s="568"/>
      <c r="K28" s="569"/>
    </row>
    <row r="29" spans="1:11" ht="15.6" customHeight="1">
      <c r="A29" s="548"/>
      <c r="B29" s="527"/>
      <c r="C29" s="527"/>
      <c r="D29" s="536"/>
      <c r="E29" s="14"/>
      <c r="F29" s="5"/>
      <c r="G29" s="16" t="s">
        <v>86</v>
      </c>
      <c r="H29" s="40"/>
      <c r="I29" s="41" t="s">
        <v>87</v>
      </c>
      <c r="J29" s="562"/>
      <c r="K29" s="563"/>
    </row>
    <row r="30" spans="1:11" ht="15.6" customHeight="1">
      <c r="A30" s="548"/>
      <c r="B30" s="527"/>
      <c r="C30" s="527"/>
      <c r="D30" s="535" t="s">
        <v>99</v>
      </c>
      <c r="E30" s="37"/>
      <c r="F30" s="20"/>
      <c r="G30" s="6" t="s">
        <v>86</v>
      </c>
      <c r="H30" s="38"/>
      <c r="I30" s="39" t="s">
        <v>87</v>
      </c>
      <c r="J30" s="564"/>
      <c r="K30" s="565"/>
    </row>
    <row r="31" spans="1:11" ht="15.6" customHeight="1">
      <c r="A31" s="548"/>
      <c r="B31" s="527"/>
      <c r="C31" s="527"/>
      <c r="D31" s="536"/>
      <c r="E31" s="14"/>
      <c r="F31" s="5"/>
      <c r="G31" s="16" t="s">
        <v>86</v>
      </c>
      <c r="H31" s="40"/>
      <c r="I31" s="41" t="s">
        <v>87</v>
      </c>
      <c r="J31" s="566"/>
      <c r="K31" s="567"/>
    </row>
    <row r="32" spans="1:11" ht="15.6" customHeight="1">
      <c r="A32" s="548"/>
      <c r="B32" s="527"/>
      <c r="C32" s="527"/>
      <c r="D32" s="535" t="s">
        <v>100</v>
      </c>
      <c r="E32" s="37"/>
      <c r="F32" s="20"/>
      <c r="G32" s="6" t="s">
        <v>86</v>
      </c>
      <c r="H32" s="38"/>
      <c r="I32" s="39" t="s">
        <v>87</v>
      </c>
      <c r="J32" s="568"/>
      <c r="K32" s="569"/>
    </row>
    <row r="33" spans="1:11" ht="15.6" customHeight="1">
      <c r="A33" s="548"/>
      <c r="B33" s="527"/>
      <c r="C33" s="527"/>
      <c r="D33" s="536"/>
      <c r="E33" s="14"/>
      <c r="F33" s="5"/>
      <c r="G33" s="16" t="s">
        <v>86</v>
      </c>
      <c r="H33" s="40"/>
      <c r="I33" s="41" t="s">
        <v>87</v>
      </c>
      <c r="J33" s="562"/>
      <c r="K33" s="563"/>
    </row>
    <row r="34" spans="1:11" ht="15.6" customHeight="1">
      <c r="A34" s="548"/>
      <c r="B34" s="527"/>
      <c r="C34" s="528"/>
      <c r="D34" s="537" t="s">
        <v>101</v>
      </c>
      <c r="E34" s="538"/>
      <c r="F34" s="545"/>
      <c r="G34" s="546"/>
      <c r="H34" s="42">
        <f>SUM(H28:H33)</f>
        <v>0</v>
      </c>
      <c r="I34" s="43" t="s">
        <v>87</v>
      </c>
      <c r="J34" s="573"/>
      <c r="K34" s="574"/>
    </row>
    <row r="35" spans="1:11" ht="15.6" customHeight="1">
      <c r="A35" s="548"/>
      <c r="B35" s="527"/>
      <c r="C35" s="524" t="s">
        <v>102</v>
      </c>
      <c r="D35" s="524"/>
      <c r="E35" s="27"/>
      <c r="F35" s="28"/>
      <c r="G35" s="29"/>
      <c r="H35" s="44"/>
      <c r="I35" s="45" t="s">
        <v>272</v>
      </c>
      <c r="J35" s="568"/>
      <c r="K35" s="569"/>
    </row>
    <row r="36" spans="1:11" ht="15.6" customHeight="1">
      <c r="A36" s="548"/>
      <c r="B36" s="527"/>
      <c r="C36" s="525"/>
      <c r="D36" s="525"/>
      <c r="E36" s="32"/>
      <c r="F36" s="33"/>
      <c r="G36" s="34"/>
      <c r="H36" s="46"/>
      <c r="I36" s="47" t="s">
        <v>273</v>
      </c>
      <c r="J36" s="562"/>
      <c r="K36" s="563"/>
    </row>
    <row r="37" spans="1:11" ht="15.6" customHeight="1">
      <c r="A37" s="548"/>
      <c r="B37" s="526" t="s">
        <v>103</v>
      </c>
      <c r="C37" s="526" t="s">
        <v>104</v>
      </c>
      <c r="D37" s="535" t="s">
        <v>98</v>
      </c>
      <c r="E37" s="27"/>
      <c r="F37" s="20"/>
      <c r="G37" s="6" t="s">
        <v>86</v>
      </c>
      <c r="H37" s="38"/>
      <c r="I37" s="39" t="s">
        <v>87</v>
      </c>
      <c r="J37" s="564"/>
      <c r="K37" s="565"/>
    </row>
    <row r="38" spans="1:11" ht="15.6" customHeight="1">
      <c r="A38" s="548"/>
      <c r="B38" s="527"/>
      <c r="C38" s="527"/>
      <c r="D38" s="536"/>
      <c r="E38" s="32"/>
      <c r="F38" s="15"/>
      <c r="G38" s="16" t="s">
        <v>86</v>
      </c>
      <c r="H38" s="40"/>
      <c r="I38" s="41" t="s">
        <v>87</v>
      </c>
      <c r="J38" s="566"/>
      <c r="K38" s="567"/>
    </row>
    <row r="39" spans="1:11" ht="15.6" customHeight="1">
      <c r="A39" s="548"/>
      <c r="B39" s="527"/>
      <c r="C39" s="527"/>
      <c r="D39" s="535" t="s">
        <v>99</v>
      </c>
      <c r="E39" s="27"/>
      <c r="F39" s="20"/>
      <c r="G39" s="6" t="s">
        <v>86</v>
      </c>
      <c r="H39" s="38"/>
      <c r="I39" s="39" t="s">
        <v>87</v>
      </c>
      <c r="J39" s="568"/>
      <c r="K39" s="569"/>
    </row>
    <row r="40" spans="1:11" ht="15.6" customHeight="1">
      <c r="A40" s="548"/>
      <c r="B40" s="527"/>
      <c r="C40" s="527"/>
      <c r="D40" s="536"/>
      <c r="E40" s="32"/>
      <c r="F40" s="15"/>
      <c r="G40" s="16" t="s">
        <v>86</v>
      </c>
      <c r="H40" s="40"/>
      <c r="I40" s="41" t="s">
        <v>87</v>
      </c>
      <c r="J40" s="562"/>
      <c r="K40" s="563"/>
    </row>
    <row r="41" spans="1:11" ht="15.6" customHeight="1">
      <c r="A41" s="548"/>
      <c r="B41" s="527"/>
      <c r="C41" s="527"/>
      <c r="D41" s="535" t="s">
        <v>100</v>
      </c>
      <c r="E41" s="27"/>
      <c r="F41" s="20"/>
      <c r="G41" s="6" t="s">
        <v>86</v>
      </c>
      <c r="H41" s="38"/>
      <c r="I41" s="39" t="s">
        <v>87</v>
      </c>
      <c r="J41" s="564"/>
      <c r="K41" s="565"/>
    </row>
    <row r="42" spans="1:11" ht="15.6" customHeight="1">
      <c r="A42" s="548"/>
      <c r="B42" s="527"/>
      <c r="C42" s="527"/>
      <c r="D42" s="536"/>
      <c r="E42" s="32"/>
      <c r="F42" s="15"/>
      <c r="G42" s="16" t="s">
        <v>86</v>
      </c>
      <c r="H42" s="40"/>
      <c r="I42" s="41" t="s">
        <v>87</v>
      </c>
      <c r="J42" s="566"/>
      <c r="K42" s="567"/>
    </row>
    <row r="43" spans="1:11" ht="15.6" customHeight="1">
      <c r="A43" s="548"/>
      <c r="B43" s="527"/>
      <c r="C43" s="528"/>
      <c r="D43" s="537" t="s">
        <v>101</v>
      </c>
      <c r="E43" s="538"/>
      <c r="F43" s="545"/>
      <c r="G43" s="546"/>
      <c r="H43" s="42">
        <f>SUM(H37:H42)</f>
        <v>0</v>
      </c>
      <c r="I43" s="43" t="s">
        <v>87</v>
      </c>
      <c r="J43" s="571"/>
      <c r="K43" s="572"/>
    </row>
    <row r="44" spans="1:11" ht="15.6" customHeight="1">
      <c r="A44" s="548"/>
      <c r="B44" s="527"/>
      <c r="C44" s="522" t="s">
        <v>102</v>
      </c>
      <c r="D44" s="522"/>
      <c r="E44" s="27"/>
      <c r="F44" s="28"/>
      <c r="G44" s="29"/>
      <c r="H44" s="48"/>
      <c r="I44" s="45" t="s">
        <v>264</v>
      </c>
      <c r="J44" s="568"/>
      <c r="K44" s="569"/>
    </row>
    <row r="45" spans="1:11" ht="15.6" customHeight="1">
      <c r="A45" s="549"/>
      <c r="B45" s="528"/>
      <c r="C45" s="523"/>
      <c r="D45" s="523"/>
      <c r="E45" s="32"/>
      <c r="F45" s="33"/>
      <c r="G45" s="34"/>
      <c r="H45" s="49"/>
      <c r="I45" s="50" t="s">
        <v>264</v>
      </c>
      <c r="J45" s="562"/>
      <c r="K45" s="563"/>
    </row>
    <row r="46" spans="1:11" ht="7.15" customHeight="1">
      <c r="A46" s="51"/>
      <c r="B46" s="51"/>
      <c r="C46" s="51"/>
      <c r="D46" s="51"/>
      <c r="E46" s="1"/>
      <c r="F46" s="1"/>
      <c r="G46" s="1"/>
      <c r="H46" s="1"/>
      <c r="I46" s="1"/>
      <c r="J46" s="1"/>
      <c r="K46" s="1"/>
    </row>
    <row r="47" spans="1:11" ht="14.45" customHeight="1">
      <c r="A47" s="514" t="s">
        <v>105</v>
      </c>
      <c r="B47" s="515"/>
      <c r="C47" s="52" t="s">
        <v>106</v>
      </c>
      <c r="D47" s="52"/>
      <c r="E47" s="53"/>
      <c r="F47" s="53"/>
      <c r="G47" s="53"/>
      <c r="H47" s="53"/>
      <c r="I47" s="53"/>
      <c r="J47" s="53"/>
      <c r="K47" s="54"/>
    </row>
    <row r="48" spans="1:11" ht="14.45" customHeight="1">
      <c r="A48" s="55"/>
      <c r="B48" s="56"/>
      <c r="C48" s="56" t="s">
        <v>107</v>
      </c>
      <c r="D48" s="56"/>
      <c r="E48" s="1"/>
      <c r="F48" s="1"/>
      <c r="G48" s="1"/>
      <c r="H48" s="1"/>
      <c r="I48" s="1"/>
      <c r="J48" s="1"/>
      <c r="K48" s="57"/>
    </row>
    <row r="49" spans="1:11" ht="14.45" customHeight="1">
      <c r="A49" s="55"/>
      <c r="B49" s="56"/>
      <c r="C49" s="56" t="s">
        <v>108</v>
      </c>
      <c r="D49" s="56"/>
      <c r="E49" s="1"/>
      <c r="F49" s="1"/>
      <c r="G49" s="1"/>
      <c r="H49" s="1"/>
      <c r="I49" s="1"/>
      <c r="J49" s="1"/>
      <c r="K49" s="57"/>
    </row>
    <row r="50" spans="1:11" ht="14.45" customHeight="1">
      <c r="A50" s="55"/>
      <c r="B50" s="56"/>
      <c r="C50" s="56" t="s">
        <v>109</v>
      </c>
      <c r="D50" s="56"/>
      <c r="E50" s="1"/>
      <c r="F50" s="1"/>
      <c r="G50" s="1"/>
      <c r="H50" s="1"/>
      <c r="I50" s="1"/>
      <c r="J50" s="1"/>
      <c r="K50" s="57"/>
    </row>
    <row r="51" spans="1:11" ht="14.45" customHeight="1">
      <c r="A51" s="58"/>
      <c r="B51" s="59"/>
      <c r="C51" s="59" t="s">
        <v>110</v>
      </c>
      <c r="D51" s="59"/>
      <c r="E51" s="60"/>
      <c r="F51" s="60"/>
      <c r="G51" s="60"/>
      <c r="H51" s="60"/>
      <c r="I51" s="60"/>
      <c r="J51" s="60"/>
      <c r="K51" s="61"/>
    </row>
  </sheetData>
  <mergeCells count="76">
    <mergeCell ref="J28:K28"/>
    <mergeCell ref="J25:K25"/>
    <mergeCell ref="J43:K43"/>
    <mergeCell ref="J44:K44"/>
    <mergeCell ref="J45:K45"/>
    <mergeCell ref="J26:K26"/>
    <mergeCell ref="J27:K27"/>
    <mergeCell ref="J37:K37"/>
    <mergeCell ref="J38:K38"/>
    <mergeCell ref="J39:K39"/>
    <mergeCell ref="J40:K40"/>
    <mergeCell ref="J41:K41"/>
    <mergeCell ref="J32:K32"/>
    <mergeCell ref="J33:K33"/>
    <mergeCell ref="J34:K34"/>
    <mergeCell ref="J35:K35"/>
    <mergeCell ref="J36:K36"/>
    <mergeCell ref="J29:K29"/>
    <mergeCell ref="J30:K30"/>
    <mergeCell ref="J31:K31"/>
    <mergeCell ref="J42:K42"/>
    <mergeCell ref="J5:K5"/>
    <mergeCell ref="J6:K6"/>
    <mergeCell ref="J8:K8"/>
    <mergeCell ref="J9:K9"/>
    <mergeCell ref="J20:K20"/>
    <mergeCell ref="J10:K10"/>
    <mergeCell ref="J11:K11"/>
    <mergeCell ref="J12:K12"/>
    <mergeCell ref="J14:K14"/>
    <mergeCell ref="J15:K15"/>
    <mergeCell ref="J16:K16"/>
    <mergeCell ref="J17:K17"/>
    <mergeCell ref="F43:G43"/>
    <mergeCell ref="A28:A45"/>
    <mergeCell ref="J18:K18"/>
    <mergeCell ref="J19:K19"/>
    <mergeCell ref="C37:C43"/>
    <mergeCell ref="D37:D38"/>
    <mergeCell ref="D39:D40"/>
    <mergeCell ref="D41:D42"/>
    <mergeCell ref="D43:E43"/>
    <mergeCell ref="F34:G34"/>
    <mergeCell ref="C26:D27"/>
    <mergeCell ref="J21:K21"/>
    <mergeCell ref="J22:K22"/>
    <mergeCell ref="J23:K23"/>
    <mergeCell ref="J24:K24"/>
    <mergeCell ref="C28:C34"/>
    <mergeCell ref="B28:B36"/>
    <mergeCell ref="D30:D31"/>
    <mergeCell ref="D32:D33"/>
    <mergeCell ref="D34:E34"/>
    <mergeCell ref="A5:B27"/>
    <mergeCell ref="D28:D29"/>
    <mergeCell ref="F25:G25"/>
    <mergeCell ref="C5:C24"/>
    <mergeCell ref="D5:D10"/>
    <mergeCell ref="D11:G11"/>
    <mergeCell ref="D12:D17"/>
    <mergeCell ref="A47:B47"/>
    <mergeCell ref="H1:K1"/>
    <mergeCell ref="A2:K2"/>
    <mergeCell ref="A4:D4"/>
    <mergeCell ref="F4:G4"/>
    <mergeCell ref="H4:I4"/>
    <mergeCell ref="A1:C1"/>
    <mergeCell ref="J4:K4"/>
    <mergeCell ref="E3:K3"/>
    <mergeCell ref="C44:D45"/>
    <mergeCell ref="C35:D36"/>
    <mergeCell ref="B37:B45"/>
    <mergeCell ref="D18:G18"/>
    <mergeCell ref="D19:D23"/>
    <mergeCell ref="D24:G24"/>
    <mergeCell ref="C25:E25"/>
  </mergeCells>
  <phoneticPr fontId="2"/>
  <dataValidations count="1">
    <dataValidation type="list" allowBlank="1" showInputMessage="1" showErrorMessage="1" sqref="I26:I27 I35:I36 I44:I45" xr:uid="{00000000-0002-0000-0600-000000000000}">
      <formula1>"pot・㎡,pot/㎡,㎡,pot"</formula1>
    </dataValidation>
  </dataValidations>
  <printOptions horizontalCentered="1"/>
  <pageMargins left="0.78740157480314965" right="0.59055118110236227" top="0.39370078740157483" bottom="0.39370078740157483" header="0" footer="0"/>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71"/>
  <sheetViews>
    <sheetView view="pageBreakPreview" zoomScale="110" zoomScaleNormal="100" zoomScaleSheetLayoutView="110" workbookViewId="0">
      <pane xSplit="1" ySplit="2" topLeftCell="B3" activePane="bottomRight" state="frozen"/>
      <selection pane="topRight" activeCell="B1" sqref="B1"/>
      <selection pane="bottomLeft" activeCell="A3" sqref="A3"/>
      <selection pane="bottomRight" activeCell="A14" sqref="A14"/>
    </sheetView>
  </sheetViews>
  <sheetFormatPr defaultRowHeight="14.25"/>
  <cols>
    <col min="1" max="1" width="42.25" style="123" customWidth="1"/>
    <col min="2" max="2" width="23.75" style="2" customWidth="1"/>
    <col min="3" max="3" width="9" style="118"/>
    <col min="4" max="4" width="19" style="2" bestFit="1" customWidth="1"/>
    <col min="5" max="5" width="7.125" style="2" bestFit="1" customWidth="1"/>
    <col min="6" max="16384" width="9" style="2"/>
  </cols>
  <sheetData>
    <row r="1" spans="1:2">
      <c r="A1" s="575" t="s">
        <v>263</v>
      </c>
      <c r="B1" s="575"/>
    </row>
    <row r="2" spans="1:2">
      <c r="A2" s="119" t="s">
        <v>187</v>
      </c>
      <c r="B2" s="120" t="s">
        <v>188</v>
      </c>
    </row>
    <row r="3" spans="1:2">
      <c r="A3" s="121" t="s">
        <v>189</v>
      </c>
      <c r="B3" s="122" t="s">
        <v>284</v>
      </c>
    </row>
    <row r="4" spans="1:2">
      <c r="A4" s="121" t="s">
        <v>192</v>
      </c>
      <c r="B4" s="122" t="s">
        <v>191</v>
      </c>
    </row>
    <row r="5" spans="1:2">
      <c r="A5" s="121" t="s">
        <v>194</v>
      </c>
      <c r="B5" s="122" t="s">
        <v>283</v>
      </c>
    </row>
    <row r="6" spans="1:2">
      <c r="A6" s="121" t="s">
        <v>196</v>
      </c>
      <c r="B6" s="122" t="s">
        <v>284</v>
      </c>
    </row>
    <row r="7" spans="1:2">
      <c r="A7" s="121" t="s">
        <v>198</v>
      </c>
      <c r="B7" s="122" t="s">
        <v>284</v>
      </c>
    </row>
    <row r="8" spans="1:2">
      <c r="A8" s="121" t="s">
        <v>200</v>
      </c>
      <c r="B8" s="122" t="s">
        <v>285</v>
      </c>
    </row>
    <row r="9" spans="1:2">
      <c r="A9" s="121" t="s">
        <v>202</v>
      </c>
      <c r="B9" s="122" t="s">
        <v>284</v>
      </c>
    </row>
    <row r="10" spans="1:2">
      <c r="A10" s="121" t="s">
        <v>204</v>
      </c>
      <c r="B10" s="122" t="s">
        <v>191</v>
      </c>
    </row>
    <row r="11" spans="1:2">
      <c r="A11" s="121" t="s">
        <v>206</v>
      </c>
      <c r="B11" s="122" t="s">
        <v>191</v>
      </c>
    </row>
    <row r="12" spans="1:2">
      <c r="A12" s="121" t="s">
        <v>208</v>
      </c>
      <c r="B12" s="122" t="s">
        <v>285</v>
      </c>
    </row>
    <row r="13" spans="1:2">
      <c r="A13" s="121" t="s">
        <v>210</v>
      </c>
      <c r="B13" s="122" t="s">
        <v>284</v>
      </c>
    </row>
    <row r="14" spans="1:2">
      <c r="A14" s="121" t="s">
        <v>212</v>
      </c>
      <c r="B14" s="122" t="s">
        <v>287</v>
      </c>
    </row>
    <row r="15" spans="1:2">
      <c r="A15" s="121" t="s">
        <v>214</v>
      </c>
      <c r="B15" s="122" t="s">
        <v>284</v>
      </c>
    </row>
    <row r="16" spans="1:2">
      <c r="A16" s="121" t="s">
        <v>216</v>
      </c>
      <c r="B16" s="122" t="s">
        <v>284</v>
      </c>
    </row>
    <row r="17" spans="1:2">
      <c r="A17" s="121" t="s">
        <v>218</v>
      </c>
      <c r="B17" s="122" t="s">
        <v>284</v>
      </c>
    </row>
    <row r="18" spans="1:2">
      <c r="A18" s="121" t="s">
        <v>282</v>
      </c>
      <c r="B18" s="122" t="s">
        <v>284</v>
      </c>
    </row>
    <row r="19" spans="1:2">
      <c r="A19" s="121" t="s">
        <v>221</v>
      </c>
      <c r="B19" s="122" t="s">
        <v>191</v>
      </c>
    </row>
    <row r="20" spans="1:2">
      <c r="A20" s="121" t="s">
        <v>223</v>
      </c>
      <c r="B20" s="122" t="s">
        <v>283</v>
      </c>
    </row>
    <row r="21" spans="1:2">
      <c r="A21" s="121" t="s">
        <v>225</v>
      </c>
      <c r="B21" s="122" t="s">
        <v>286</v>
      </c>
    </row>
    <row r="22" spans="1:2">
      <c r="A22" s="121" t="s">
        <v>227</v>
      </c>
      <c r="B22" s="122" t="s">
        <v>284</v>
      </c>
    </row>
    <row r="23" spans="1:2">
      <c r="A23" s="121" t="s">
        <v>229</v>
      </c>
      <c r="B23" s="122" t="s">
        <v>284</v>
      </c>
    </row>
    <row r="24" spans="1:2">
      <c r="A24" s="121" t="s">
        <v>231</v>
      </c>
      <c r="B24" s="122" t="s">
        <v>284</v>
      </c>
    </row>
    <row r="25" spans="1:2">
      <c r="A25" s="121" t="s">
        <v>233</v>
      </c>
      <c r="B25" s="122" t="s">
        <v>284</v>
      </c>
    </row>
    <row r="26" spans="1:2">
      <c r="A26" s="121" t="s">
        <v>235</v>
      </c>
      <c r="B26" s="122" t="s">
        <v>283</v>
      </c>
    </row>
    <row r="27" spans="1:2">
      <c r="A27" s="121" t="s">
        <v>237</v>
      </c>
      <c r="B27" s="122" t="s">
        <v>287</v>
      </c>
    </row>
    <row r="28" spans="1:2">
      <c r="A28" s="121" t="s">
        <v>239</v>
      </c>
      <c r="B28" s="122" t="s">
        <v>191</v>
      </c>
    </row>
    <row r="29" spans="1:2">
      <c r="A29" s="121" t="s">
        <v>241</v>
      </c>
      <c r="B29" s="122" t="s">
        <v>284</v>
      </c>
    </row>
    <row r="30" spans="1:2">
      <c r="A30" s="121" t="s">
        <v>243</v>
      </c>
      <c r="B30" s="122" t="s">
        <v>191</v>
      </c>
    </row>
    <row r="31" spans="1:2">
      <c r="A31" s="121" t="s">
        <v>245</v>
      </c>
      <c r="B31" s="122" t="s">
        <v>284</v>
      </c>
    </row>
    <row r="32" spans="1:2">
      <c r="A32" s="121" t="s">
        <v>247</v>
      </c>
      <c r="B32" s="122" t="s">
        <v>283</v>
      </c>
    </row>
    <row r="33" spans="1:2">
      <c r="A33" s="121" t="s">
        <v>249</v>
      </c>
      <c r="B33" s="122" t="s">
        <v>191</v>
      </c>
    </row>
    <row r="34" spans="1:2">
      <c r="A34" s="121" t="s">
        <v>251</v>
      </c>
      <c r="B34" s="122" t="s">
        <v>191</v>
      </c>
    </row>
    <row r="35" spans="1:2">
      <c r="A35" s="121" t="s">
        <v>253</v>
      </c>
      <c r="B35" s="122" t="s">
        <v>284</v>
      </c>
    </row>
    <row r="36" spans="1:2">
      <c r="A36" s="121" t="s">
        <v>190</v>
      </c>
      <c r="B36" s="122" t="s">
        <v>191</v>
      </c>
    </row>
    <row r="37" spans="1:2">
      <c r="A37" s="121" t="s">
        <v>193</v>
      </c>
      <c r="B37" s="122" t="s">
        <v>284</v>
      </c>
    </row>
    <row r="38" spans="1:2">
      <c r="A38" s="121" t="s">
        <v>195</v>
      </c>
      <c r="B38" s="122" t="s">
        <v>191</v>
      </c>
    </row>
    <row r="39" spans="1:2">
      <c r="A39" s="121" t="s">
        <v>197</v>
      </c>
      <c r="B39" s="122" t="s">
        <v>191</v>
      </c>
    </row>
    <row r="40" spans="1:2">
      <c r="A40" s="121" t="s">
        <v>199</v>
      </c>
      <c r="B40" s="122" t="s">
        <v>191</v>
      </c>
    </row>
    <row r="41" spans="1:2">
      <c r="A41" s="121" t="s">
        <v>201</v>
      </c>
      <c r="B41" s="122" t="s">
        <v>283</v>
      </c>
    </row>
    <row r="42" spans="1:2">
      <c r="A42" s="121" t="s">
        <v>203</v>
      </c>
      <c r="B42" s="122" t="s">
        <v>191</v>
      </c>
    </row>
    <row r="43" spans="1:2">
      <c r="A43" s="121" t="s">
        <v>205</v>
      </c>
      <c r="B43" s="122" t="s">
        <v>191</v>
      </c>
    </row>
    <row r="44" spans="1:2">
      <c r="A44" s="121" t="s">
        <v>207</v>
      </c>
      <c r="B44" s="122" t="s">
        <v>284</v>
      </c>
    </row>
    <row r="45" spans="1:2">
      <c r="A45" s="121" t="s">
        <v>209</v>
      </c>
      <c r="B45" s="122" t="s">
        <v>191</v>
      </c>
    </row>
    <row r="46" spans="1:2">
      <c r="A46" s="121" t="s">
        <v>211</v>
      </c>
      <c r="B46" s="122" t="s">
        <v>191</v>
      </c>
    </row>
    <row r="47" spans="1:2">
      <c r="A47" s="121" t="s">
        <v>213</v>
      </c>
      <c r="B47" s="122" t="s">
        <v>191</v>
      </c>
    </row>
    <row r="48" spans="1:2">
      <c r="A48" s="121" t="s">
        <v>215</v>
      </c>
      <c r="B48" s="122" t="s">
        <v>284</v>
      </c>
    </row>
    <row r="49" spans="1:2">
      <c r="A49" s="121" t="s">
        <v>217</v>
      </c>
      <c r="B49" s="122" t="s">
        <v>284</v>
      </c>
    </row>
    <row r="50" spans="1:2">
      <c r="A50" s="121" t="s">
        <v>219</v>
      </c>
      <c r="B50" s="122" t="s">
        <v>284</v>
      </c>
    </row>
    <row r="51" spans="1:2">
      <c r="A51" s="121" t="s">
        <v>220</v>
      </c>
      <c r="B51" s="122" t="s">
        <v>191</v>
      </c>
    </row>
    <row r="52" spans="1:2">
      <c r="A52" s="121" t="s">
        <v>222</v>
      </c>
      <c r="B52" s="122" t="s">
        <v>284</v>
      </c>
    </row>
    <row r="53" spans="1:2">
      <c r="A53" s="121" t="s">
        <v>224</v>
      </c>
      <c r="B53" s="122" t="s">
        <v>286</v>
      </c>
    </row>
    <row r="54" spans="1:2">
      <c r="A54" s="121" t="s">
        <v>226</v>
      </c>
      <c r="B54" s="122" t="s">
        <v>284</v>
      </c>
    </row>
    <row r="55" spans="1:2">
      <c r="A55" s="121" t="s">
        <v>228</v>
      </c>
      <c r="B55" s="122" t="s">
        <v>191</v>
      </c>
    </row>
    <row r="56" spans="1:2">
      <c r="A56" s="121" t="s">
        <v>230</v>
      </c>
      <c r="B56" s="122" t="s">
        <v>284</v>
      </c>
    </row>
    <row r="57" spans="1:2">
      <c r="A57" s="121" t="s">
        <v>232</v>
      </c>
      <c r="B57" s="122" t="s">
        <v>284</v>
      </c>
    </row>
    <row r="58" spans="1:2">
      <c r="A58" s="121" t="s">
        <v>234</v>
      </c>
      <c r="B58" s="122" t="s">
        <v>284</v>
      </c>
    </row>
    <row r="59" spans="1:2">
      <c r="A59" s="121" t="s">
        <v>236</v>
      </c>
      <c r="B59" s="122" t="s">
        <v>286</v>
      </c>
    </row>
    <row r="60" spans="1:2">
      <c r="A60" s="121" t="s">
        <v>238</v>
      </c>
      <c r="B60" s="122" t="s">
        <v>191</v>
      </c>
    </row>
    <row r="61" spans="1:2">
      <c r="A61" s="121" t="s">
        <v>240</v>
      </c>
      <c r="B61" s="122" t="s">
        <v>284</v>
      </c>
    </row>
    <row r="62" spans="1:2">
      <c r="A62" s="121" t="s">
        <v>242</v>
      </c>
      <c r="B62" s="122" t="s">
        <v>284</v>
      </c>
    </row>
    <row r="63" spans="1:2">
      <c r="A63" s="121" t="s">
        <v>244</v>
      </c>
      <c r="B63" s="122" t="s">
        <v>191</v>
      </c>
    </row>
    <row r="64" spans="1:2">
      <c r="A64" s="121" t="s">
        <v>246</v>
      </c>
      <c r="B64" s="122" t="s">
        <v>191</v>
      </c>
    </row>
    <row r="65" spans="1:2">
      <c r="A65" s="121" t="s">
        <v>248</v>
      </c>
      <c r="B65" s="122" t="s">
        <v>191</v>
      </c>
    </row>
    <row r="66" spans="1:2">
      <c r="A66" s="121" t="s">
        <v>250</v>
      </c>
      <c r="B66" s="122" t="s">
        <v>284</v>
      </c>
    </row>
    <row r="67" spans="1:2">
      <c r="A67" s="121" t="s">
        <v>252</v>
      </c>
      <c r="B67" s="122" t="s">
        <v>284</v>
      </c>
    </row>
    <row r="68" spans="1:2">
      <c r="A68" s="121" t="s">
        <v>254</v>
      </c>
      <c r="B68" s="122" t="s">
        <v>288</v>
      </c>
    </row>
    <row r="69" spans="1:2">
      <c r="A69" s="121" t="s">
        <v>255</v>
      </c>
      <c r="B69" s="122" t="s">
        <v>288</v>
      </c>
    </row>
    <row r="70" spans="1:2">
      <c r="A70" s="121" t="s">
        <v>256</v>
      </c>
      <c r="B70" s="122" t="s">
        <v>191</v>
      </c>
    </row>
    <row r="71" spans="1:2">
      <c r="A71" s="121" t="s">
        <v>257</v>
      </c>
      <c r="B71" s="122" t="s">
        <v>191</v>
      </c>
    </row>
  </sheetData>
  <mergeCells count="1">
    <mergeCell ref="A1:B1"/>
  </mergeCells>
  <phoneticPr fontId="2"/>
  <printOptions horizontalCentered="1"/>
  <pageMargins left="0.70866141732283472" right="0.70866141732283472" top="0.74803149606299213" bottom="0.74803149606299213" header="0.31496062992125984" footer="0.31496062992125984"/>
  <pageSetup paperSize="9" scale="7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【はじめに入力してください】基本情報入力シート</vt:lpstr>
      <vt:lpstr>基準値算定ページ</vt:lpstr>
      <vt:lpstr>緑化計画書</vt:lpstr>
      <vt:lpstr>事業者連名用別紙（計画書）</vt:lpstr>
      <vt:lpstr>緑化完了書</vt:lpstr>
      <vt:lpstr>事業者連名用別紙 (完了届)</vt:lpstr>
      <vt:lpstr>樹木等一覧表</vt:lpstr>
      <vt:lpstr>【参考資料】在来種リスト　あいうえお順</vt:lpstr>
      <vt:lpstr>【はじめに入力してください】基本情報入力シート!Print_Area</vt:lpstr>
      <vt:lpstr>'【参考資料】在来種リスト　あいうえお順'!Print_Area</vt:lpstr>
      <vt:lpstr>基準値算定ページ!Print_Area</vt:lpstr>
      <vt:lpstr>'事業者連名用別紙 (完了届)'!Print_Area</vt:lpstr>
      <vt:lpstr>'事業者連名用別紙（計画書）'!Print_Area</vt:lpstr>
      <vt:lpstr>緑化完了書!Print_Area</vt:lpstr>
      <vt:lpstr>緑化計画書!Print_Area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届出様式「緑化計画・完了書・樹木等一覧表」</dc:title>
  <dc:creator>千代田区</dc:creator>
  <cp:lastPrinted>2025-03-03T23:46:39Z</cp:lastPrinted>
  <dcterms:created xsi:type="dcterms:W3CDTF">2021-05-02T00:41:40Z</dcterms:created>
  <dcterms:modified xsi:type="dcterms:W3CDTF">2025-08-07T23:26:41Z</dcterms:modified>
</cp:coreProperties>
</file>