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0" windowWidth="19395" windowHeight="8055"/>
  </bookViews>
  <sheets>
    <sheet name="様式" sheetId="1" r:id="rId1"/>
    <sheet name="記入例" sheetId="2" r:id="rId2"/>
  </sheets>
  <calcPr calcId="145621"/>
</workbook>
</file>

<file path=xl/calcChain.xml><?xml version="1.0" encoding="utf-8"?>
<calcChain xmlns="http://schemas.openxmlformats.org/spreadsheetml/2006/main">
  <c r="H28" i="2" l="1"/>
  <c r="F20" i="2"/>
  <c r="F14" i="2"/>
  <c r="F30" i="2" s="1"/>
  <c r="K19" i="2" s="1"/>
  <c r="K28" i="2" l="1"/>
  <c r="O22" i="2" s="1"/>
  <c r="H11" i="2"/>
  <c r="O6" i="2" s="1"/>
  <c r="H19" i="2"/>
  <c r="O14" i="2" s="1"/>
  <c r="K11" i="2"/>
  <c r="F14" i="1"/>
  <c r="O30" i="2" l="1"/>
  <c r="F20" i="1"/>
  <c r="F30" i="1" l="1"/>
  <c r="H28" i="1" l="1"/>
  <c r="H11" i="1"/>
  <c r="K28" i="1"/>
  <c r="K11" i="1"/>
  <c r="K19" i="1"/>
  <c r="H19" i="1"/>
  <c r="O14" i="1" s="1"/>
  <c r="O22" i="1" l="1"/>
  <c r="O6" i="1"/>
  <c r="O30" i="1" l="1"/>
</calcChain>
</file>

<file path=xl/sharedStrings.xml><?xml version="1.0" encoding="utf-8"?>
<sst xmlns="http://schemas.openxmlformats.org/spreadsheetml/2006/main" count="160" uniqueCount="62">
  <si>
    <t>対象延床面積</t>
    <rPh sb="0" eb="2">
      <t>タイショウ</t>
    </rPh>
    <rPh sb="2" eb="4">
      <t>ノベユカ</t>
    </rPh>
    <rPh sb="4" eb="6">
      <t>メンセキ</t>
    </rPh>
    <phoneticPr fontId="1"/>
  </si>
  <si>
    <t>　用 　途</t>
    <rPh sb="1" eb="2">
      <t>ヨウ</t>
    </rPh>
    <rPh sb="4" eb="5">
      <t>ト</t>
    </rPh>
    <phoneticPr fontId="1"/>
  </si>
  <si>
    <t>1,000㎡以上
3,000㎡未満</t>
    <rPh sb="6" eb="8">
      <t>イジョウ</t>
    </rPh>
    <rPh sb="15" eb="17">
      <t>ミマン</t>
    </rPh>
    <phoneticPr fontId="1"/>
  </si>
  <si>
    <t>3,000㎡以上
10,000㎡未満</t>
    <rPh sb="6" eb="8">
      <t>イジョウ</t>
    </rPh>
    <rPh sb="16" eb="18">
      <t>ミマン</t>
    </rPh>
    <phoneticPr fontId="1"/>
  </si>
  <si>
    <t>(Ⅰ）
各用途別
対象延床面積</t>
    <rPh sb="4" eb="5">
      <t>カク</t>
    </rPh>
    <rPh sb="5" eb="7">
      <t>ヨウト</t>
    </rPh>
    <rPh sb="7" eb="8">
      <t>ベツ</t>
    </rPh>
    <rPh sb="9" eb="11">
      <t>タイショウ</t>
    </rPh>
    <rPh sb="11" eb="13">
      <t>ノベユカ</t>
    </rPh>
    <rPh sb="13" eb="15">
      <t>メンセキ</t>
    </rPh>
    <phoneticPr fontId="1"/>
  </si>
  <si>
    <t>10,000㎡以上</t>
    <rPh sb="7" eb="9">
      <t>イジョウ</t>
    </rPh>
    <phoneticPr fontId="1"/>
  </si>
  <si>
    <t>（Ⅱ）建築物すべてがその用途とした場合の最低必要面積</t>
    <rPh sb="3" eb="6">
      <t>ケンチクブツ</t>
    </rPh>
    <rPh sb="12" eb="14">
      <t>ヨウト</t>
    </rPh>
    <rPh sb="17" eb="19">
      <t>バアイ</t>
    </rPh>
    <rPh sb="20" eb="22">
      <t>サイテイ</t>
    </rPh>
    <rPh sb="22" eb="24">
      <t>ヒツヨウ</t>
    </rPh>
    <rPh sb="24" eb="26">
      <t>メンセキ</t>
    </rPh>
    <phoneticPr fontId="1"/>
  </si>
  <si>
    <t>10,000㎡以上
50,000㎡未満</t>
    <rPh sb="7" eb="9">
      <t>イジョウ</t>
    </rPh>
    <rPh sb="17" eb="19">
      <t>ミマン</t>
    </rPh>
    <phoneticPr fontId="1"/>
  </si>
  <si>
    <t>50,000㎡以上
100,000㎡未満</t>
    <rPh sb="7" eb="9">
      <t>イジョウ</t>
    </rPh>
    <rPh sb="18" eb="20">
      <t>ミマン</t>
    </rPh>
    <phoneticPr fontId="1"/>
  </si>
  <si>
    <t>100,000㎡
以上</t>
    <rPh sb="9" eb="11">
      <t>イジョウ</t>
    </rPh>
    <phoneticPr fontId="1"/>
  </si>
  <si>
    <t>（Ⅲ）
１棟に占める
用途別割合式
a.b.c/d</t>
    <rPh sb="5" eb="6">
      <t>トウ</t>
    </rPh>
    <rPh sb="7" eb="8">
      <t>シ</t>
    </rPh>
    <rPh sb="11" eb="13">
      <t>ヨウト</t>
    </rPh>
    <rPh sb="13" eb="14">
      <t>ベツ</t>
    </rPh>
    <rPh sb="14" eb="16">
      <t>ワリアイ</t>
    </rPh>
    <rPh sb="16" eb="17">
      <t>シキ</t>
    </rPh>
    <phoneticPr fontId="1"/>
  </si>
  <si>
    <t>(Ⅳ）
最低必要面積
（Ⅱ）×（Ⅲ）</t>
    <rPh sb="4" eb="6">
      <t>サイテイ</t>
    </rPh>
    <rPh sb="6" eb="8">
      <t>ヒツヨウ</t>
    </rPh>
    <rPh sb="8" eb="10">
      <t>メンセキ</t>
    </rPh>
    <phoneticPr fontId="1"/>
  </si>
  <si>
    <t>病院・診療所</t>
    <rPh sb="0" eb="2">
      <t>ビョウイン</t>
    </rPh>
    <rPh sb="3" eb="6">
      <t>シンリョウジョ</t>
    </rPh>
    <phoneticPr fontId="1"/>
  </si>
  <si>
    <t>事　務　所</t>
    <rPh sb="0" eb="1">
      <t>コト</t>
    </rPh>
    <rPh sb="2" eb="3">
      <t>ツトム</t>
    </rPh>
    <rPh sb="4" eb="5">
      <t>ショ</t>
    </rPh>
    <phoneticPr fontId="1"/>
  </si>
  <si>
    <t>飲　食　店</t>
    <rPh sb="0" eb="1">
      <t>イン</t>
    </rPh>
    <rPh sb="2" eb="3">
      <t>ショク</t>
    </rPh>
    <rPh sb="4" eb="5">
      <t>テン</t>
    </rPh>
    <phoneticPr fontId="1"/>
  </si>
  <si>
    <t>学　　　校</t>
    <rPh sb="0" eb="1">
      <t>ガク</t>
    </rPh>
    <rPh sb="4" eb="5">
      <t>コウ</t>
    </rPh>
    <phoneticPr fontId="1"/>
  </si>
  <si>
    <t>小　　　計</t>
    <rPh sb="0" eb="1">
      <t>ショウ</t>
    </rPh>
    <rPh sb="4" eb="5">
      <t>ケイ</t>
    </rPh>
    <phoneticPr fontId="1"/>
  </si>
  <si>
    <t>店　　　舗</t>
    <rPh sb="0" eb="1">
      <t>ミセ</t>
    </rPh>
    <rPh sb="4" eb="5">
      <t>ホ</t>
    </rPh>
    <phoneticPr fontId="1"/>
  </si>
  <si>
    <t>ホ　テ　ル</t>
    <phoneticPr fontId="1"/>
  </si>
  <si>
    <t>文　化　・
娯楽施設等</t>
    <rPh sb="0" eb="1">
      <t>ブン</t>
    </rPh>
    <rPh sb="2" eb="3">
      <t>カ</t>
    </rPh>
    <rPh sb="6" eb="8">
      <t>ゴラク</t>
    </rPh>
    <rPh sb="8" eb="10">
      <t>シセツ</t>
    </rPh>
    <rPh sb="10" eb="11">
      <t>トウ</t>
    </rPh>
    <phoneticPr fontId="1"/>
  </si>
  <si>
    <t>合　　計</t>
    <rPh sb="0" eb="1">
      <t>ア</t>
    </rPh>
    <rPh sb="3" eb="4">
      <t>ケイ</t>
    </rPh>
    <phoneticPr fontId="1"/>
  </si>
  <si>
    <t>（　a　）</t>
    <phoneticPr fontId="1"/>
  </si>
  <si>
    <t>（　d　－10,000㎡）</t>
    <phoneticPr fontId="1"/>
  </si>
  <si>
    <t>10,000㎡</t>
    <phoneticPr fontId="1"/>
  </si>
  <si>
    <t>＝</t>
    <phoneticPr fontId="1"/>
  </si>
  <si>
    <t>（　d　－10,000㎡）</t>
    <phoneticPr fontId="1"/>
  </si>
  <si>
    <t>10,000㎡</t>
    <phoneticPr fontId="1"/>
  </si>
  <si>
    <t>10,000㎡</t>
    <phoneticPr fontId="1"/>
  </si>
  <si>
    <t>事業用途部分における再利用対象物の保管場所最低必要床面積算出基準</t>
    <rPh sb="0" eb="2">
      <t>ジギョウ</t>
    </rPh>
    <rPh sb="2" eb="4">
      <t>ヨウト</t>
    </rPh>
    <rPh sb="4" eb="6">
      <t>ブブン</t>
    </rPh>
    <rPh sb="10" eb="13">
      <t>サイリヨウ</t>
    </rPh>
    <rPh sb="13" eb="16">
      <t>タイショウブツ</t>
    </rPh>
    <rPh sb="17" eb="19">
      <t>ホカン</t>
    </rPh>
    <rPh sb="19" eb="21">
      <t>バショ</t>
    </rPh>
    <rPh sb="21" eb="23">
      <t>サイテイ</t>
    </rPh>
    <rPh sb="23" eb="25">
      <t>ヒツヨウ</t>
    </rPh>
    <rPh sb="25" eb="26">
      <t>ユカ</t>
    </rPh>
    <rPh sb="26" eb="28">
      <t>メンセキ</t>
    </rPh>
    <rPh sb="28" eb="30">
      <t>サンシュツ</t>
    </rPh>
    <rPh sb="30" eb="32">
      <t>キジュン</t>
    </rPh>
    <phoneticPr fontId="1"/>
  </si>
  <si>
    <t xml:space="preserve"> 
 4 ㎡ ＋</t>
    <phoneticPr fontId="1"/>
  </si>
  <si>
    <t>× 3 ㎡</t>
    <phoneticPr fontId="1"/>
  </si>
  <si>
    <t xml:space="preserve">
 16 ㎡ ＋</t>
    <phoneticPr fontId="1"/>
  </si>
  <si>
    <t xml:space="preserve"> 
 4 ㎡ ＋</t>
    <phoneticPr fontId="1"/>
  </si>
  <si>
    <t>× 4 ㎡</t>
    <phoneticPr fontId="1"/>
  </si>
  <si>
    <t>× 4 ㎡</t>
    <phoneticPr fontId="1"/>
  </si>
  <si>
    <t xml:space="preserve"> 3 ㎡ ＋</t>
    <phoneticPr fontId="1"/>
  </si>
  <si>
    <t>× 2 ㎡</t>
    <phoneticPr fontId="1"/>
  </si>
  <si>
    <t xml:space="preserve"> 11 ㎡ ＋</t>
    <phoneticPr fontId="1"/>
  </si>
  <si>
    <t>× 1 ㎡</t>
    <phoneticPr fontId="1"/>
  </si>
  <si>
    <t>注４　１万㎡以上で用途が単一な建築物の場合……</t>
    <rPh sb="0" eb="1">
      <t>チュウ</t>
    </rPh>
    <rPh sb="4" eb="8">
      <t>マンヘイベイイジョウ</t>
    </rPh>
    <rPh sb="9" eb="11">
      <t>ヨウト</t>
    </rPh>
    <rPh sb="12" eb="14">
      <t>タンイツ</t>
    </rPh>
    <rPh sb="15" eb="18">
      <t>ケンチクブツ</t>
    </rPh>
    <rPh sb="19" eb="21">
      <t>バアイ</t>
    </rPh>
    <phoneticPr fontId="1"/>
  </si>
  <si>
    <t>　①　該当する用途の対象延床面積を（Ⅰ）欄に記入し、その数値を合計（d）にも記入してください。</t>
    <rPh sb="3" eb="5">
      <t>ガイトウ</t>
    </rPh>
    <rPh sb="7" eb="9">
      <t>ヨウト</t>
    </rPh>
    <rPh sb="10" eb="12">
      <t>タイショウ</t>
    </rPh>
    <rPh sb="12" eb="14">
      <t>ノベユカ</t>
    </rPh>
    <rPh sb="14" eb="16">
      <t>メンセキ</t>
    </rPh>
    <rPh sb="20" eb="21">
      <t>ラン</t>
    </rPh>
    <rPh sb="22" eb="24">
      <t>キニュウ</t>
    </rPh>
    <rPh sb="28" eb="30">
      <t>スウチ</t>
    </rPh>
    <rPh sb="31" eb="33">
      <t>ゴウケイ</t>
    </rPh>
    <rPh sb="38" eb="40">
      <t>キニュウ</t>
    </rPh>
    <phoneticPr fontId="1"/>
  </si>
  <si>
    <t>　②　①の数値を（Ⅱ）欄の用途と面積が該当する計算式の（d）に記入し計算（小数点第３位四捨五入）してください。</t>
    <rPh sb="5" eb="7">
      <t>スウチ</t>
    </rPh>
    <rPh sb="11" eb="12">
      <t>ラン</t>
    </rPh>
    <rPh sb="13" eb="15">
      <t>ヨウト</t>
    </rPh>
    <rPh sb="16" eb="18">
      <t>メンセキ</t>
    </rPh>
    <rPh sb="19" eb="21">
      <t>ガイトウ</t>
    </rPh>
    <rPh sb="23" eb="25">
      <t>ケイサン</t>
    </rPh>
    <rPh sb="25" eb="26">
      <t>シキ</t>
    </rPh>
    <rPh sb="31" eb="33">
      <t>キニュウ</t>
    </rPh>
    <rPh sb="34" eb="36">
      <t>ケイサン</t>
    </rPh>
    <rPh sb="37" eb="40">
      <t>ショウスウテン</t>
    </rPh>
    <rPh sb="40" eb="41">
      <t>ダイ</t>
    </rPh>
    <rPh sb="42" eb="43">
      <t>イ</t>
    </rPh>
    <rPh sb="43" eb="47">
      <t>シシャゴニュウ</t>
    </rPh>
    <phoneticPr fontId="1"/>
  </si>
  <si>
    <t>　③　②の数値の小数点第２位を四捨五入して（Ⅳ）欄に記入してください。……この数値が再利用対象物保管場所最低必要床面積となります。</t>
    <rPh sb="5" eb="7">
      <t>スウチ</t>
    </rPh>
    <rPh sb="8" eb="11">
      <t>ショウスウテン</t>
    </rPh>
    <rPh sb="11" eb="12">
      <t>ダイ</t>
    </rPh>
    <rPh sb="13" eb="14">
      <t>イ</t>
    </rPh>
    <rPh sb="15" eb="19">
      <t>シシャゴニュウ</t>
    </rPh>
    <rPh sb="24" eb="25">
      <t>ラン</t>
    </rPh>
    <rPh sb="26" eb="28">
      <t>キニュウ</t>
    </rPh>
    <rPh sb="39" eb="41">
      <t>スウチ</t>
    </rPh>
    <rPh sb="42" eb="45">
      <t>サイリヨウ</t>
    </rPh>
    <rPh sb="45" eb="48">
      <t>タイショウブツ</t>
    </rPh>
    <rPh sb="48" eb="50">
      <t>ホカン</t>
    </rPh>
    <rPh sb="50" eb="52">
      <t>バショ</t>
    </rPh>
    <rPh sb="52" eb="54">
      <t>サイテイ</t>
    </rPh>
    <rPh sb="54" eb="56">
      <t>ヒツヨウ</t>
    </rPh>
    <rPh sb="56" eb="57">
      <t>ユカ</t>
    </rPh>
    <rPh sb="57" eb="59">
      <t>メンセキ</t>
    </rPh>
    <phoneticPr fontId="1"/>
  </si>
  <si>
    <t>注５　１万㎡以上で用途が複合する建築物の場合……</t>
    <rPh sb="0" eb="1">
      <t>チュウ</t>
    </rPh>
    <rPh sb="4" eb="8">
      <t>マンヘイベイイジョウ</t>
    </rPh>
    <rPh sb="9" eb="11">
      <t>ヨウト</t>
    </rPh>
    <rPh sb="12" eb="14">
      <t>フクゴウ</t>
    </rPh>
    <rPh sb="16" eb="19">
      <t>ケンチクブツ</t>
    </rPh>
    <rPh sb="20" eb="22">
      <t>バアイ</t>
    </rPh>
    <phoneticPr fontId="1"/>
  </si>
  <si>
    <t>　①　各用途別の対象延床面積を（Ⅰ）欄に記入し、合計した数値を（d）に記入してください。</t>
    <rPh sb="3" eb="4">
      <t>カク</t>
    </rPh>
    <rPh sb="4" eb="6">
      <t>ヨウト</t>
    </rPh>
    <rPh sb="6" eb="7">
      <t>ベツ</t>
    </rPh>
    <rPh sb="8" eb="10">
      <t>タイショウ</t>
    </rPh>
    <rPh sb="10" eb="12">
      <t>ノベユカ</t>
    </rPh>
    <rPh sb="12" eb="14">
      <t>メンセキ</t>
    </rPh>
    <rPh sb="18" eb="19">
      <t>ラン</t>
    </rPh>
    <rPh sb="20" eb="22">
      <t>キニュウ</t>
    </rPh>
    <rPh sb="24" eb="26">
      <t>ゴウケイ</t>
    </rPh>
    <rPh sb="28" eb="30">
      <t>スウチ</t>
    </rPh>
    <rPh sb="35" eb="37">
      <t>キニュウ</t>
    </rPh>
    <phoneticPr fontId="1"/>
  </si>
  <si>
    <t>　②　①の数値を（Ⅱ）欄の各用途と面積が該当する計算式の（ｄ）に記入し計算してください。ただし、（ｄ）が十万㎡以上の場合は、表に記入してある数値となるので計算する必要はありません。</t>
    <rPh sb="5" eb="7">
      <t>スウチ</t>
    </rPh>
    <rPh sb="11" eb="12">
      <t>ラン</t>
    </rPh>
    <rPh sb="13" eb="14">
      <t>カク</t>
    </rPh>
    <rPh sb="14" eb="16">
      <t>ヨウト</t>
    </rPh>
    <rPh sb="17" eb="19">
      <t>メンセキ</t>
    </rPh>
    <rPh sb="20" eb="22">
      <t>ガイトウ</t>
    </rPh>
    <rPh sb="24" eb="26">
      <t>ケイサン</t>
    </rPh>
    <rPh sb="26" eb="27">
      <t>シキ</t>
    </rPh>
    <rPh sb="32" eb="34">
      <t>キニュウ</t>
    </rPh>
    <rPh sb="35" eb="37">
      <t>ケイサン</t>
    </rPh>
    <rPh sb="52" eb="54">
      <t>ジュウマン</t>
    </rPh>
    <rPh sb="55" eb="57">
      <t>イジョウ</t>
    </rPh>
    <rPh sb="58" eb="60">
      <t>バアイ</t>
    </rPh>
    <rPh sb="62" eb="63">
      <t>ヒョウ</t>
    </rPh>
    <rPh sb="64" eb="66">
      <t>キニュウ</t>
    </rPh>
    <rPh sb="70" eb="72">
      <t>スウチ</t>
    </rPh>
    <rPh sb="77" eb="79">
      <t>ケイサン</t>
    </rPh>
    <rPh sb="81" eb="83">
      <t>ヒツヨウ</t>
    </rPh>
    <phoneticPr fontId="1"/>
  </si>
  <si>
    <t>　　この数値が各用途別に対象延床面積（ｄ）があるものと仮定し、算出した各々の最低必要床面積となります。</t>
    <rPh sb="4" eb="6">
      <t>スウチ</t>
    </rPh>
    <rPh sb="7" eb="8">
      <t>カク</t>
    </rPh>
    <rPh sb="8" eb="10">
      <t>ヨウト</t>
    </rPh>
    <rPh sb="10" eb="11">
      <t>ベツ</t>
    </rPh>
    <rPh sb="12" eb="14">
      <t>タイショウ</t>
    </rPh>
    <rPh sb="14" eb="16">
      <t>ノベユカ</t>
    </rPh>
    <rPh sb="16" eb="18">
      <t>メンセキ</t>
    </rPh>
    <rPh sb="27" eb="29">
      <t>カテイ</t>
    </rPh>
    <rPh sb="31" eb="33">
      <t>サンシュツ</t>
    </rPh>
    <rPh sb="35" eb="37">
      <t>オノオノ</t>
    </rPh>
    <rPh sb="38" eb="40">
      <t>サイテイ</t>
    </rPh>
    <rPh sb="40" eb="42">
      <t>ヒツヨウ</t>
    </rPh>
    <rPh sb="42" eb="43">
      <t>ユカ</t>
    </rPh>
    <rPh sb="43" eb="45">
      <t>メンセキ</t>
    </rPh>
    <phoneticPr fontId="1"/>
  </si>
  <si>
    <t>　④　各用途別に②の数値に③の割合を乗じ、小数点第２位を四捨五入して（Ⅳ）欄に記入し、合計してください。……この数値が再利用対象物保管場所最低必要床面積となります。</t>
    <rPh sb="3" eb="4">
      <t>カク</t>
    </rPh>
    <rPh sb="4" eb="6">
      <t>ヨウト</t>
    </rPh>
    <rPh sb="6" eb="7">
      <t>ベツ</t>
    </rPh>
    <rPh sb="10" eb="12">
      <t>スウチ</t>
    </rPh>
    <rPh sb="15" eb="17">
      <t>ワリアイ</t>
    </rPh>
    <rPh sb="18" eb="19">
      <t>ジョウ</t>
    </rPh>
    <rPh sb="21" eb="24">
      <t>ショウスウテン</t>
    </rPh>
    <rPh sb="24" eb="25">
      <t>ダイ</t>
    </rPh>
    <rPh sb="26" eb="27">
      <t>イ</t>
    </rPh>
    <rPh sb="28" eb="32">
      <t>シシャゴニュウ</t>
    </rPh>
    <rPh sb="37" eb="38">
      <t>ラン</t>
    </rPh>
    <rPh sb="39" eb="41">
      <t>キニュウ</t>
    </rPh>
    <rPh sb="43" eb="45">
      <t>ゴウケイ</t>
    </rPh>
    <rPh sb="56" eb="58">
      <t>スウチ</t>
    </rPh>
    <rPh sb="59" eb="62">
      <t>サイリヨウ</t>
    </rPh>
    <rPh sb="62" eb="65">
      <t>タイショウブツ</t>
    </rPh>
    <rPh sb="65" eb="67">
      <t>ホカン</t>
    </rPh>
    <rPh sb="67" eb="69">
      <t>バショ</t>
    </rPh>
    <rPh sb="69" eb="71">
      <t>サイテイ</t>
    </rPh>
    <rPh sb="71" eb="73">
      <t>ヒツヨウ</t>
    </rPh>
    <rPh sb="73" eb="74">
      <t>ユカ</t>
    </rPh>
    <rPh sb="74" eb="76">
      <t>メンセキ</t>
    </rPh>
    <phoneticPr fontId="1"/>
  </si>
  <si>
    <t>　③　（Ⅰ）の各用途別の面積（a）（b）（ｃ）と合計面積（ｄ）を（Ⅲ）欄の（a）～（ｄ）の該当するところに記入してください。……これが１棟に占める用途別の割合となります。</t>
    <rPh sb="7" eb="8">
      <t>カク</t>
    </rPh>
    <rPh sb="8" eb="10">
      <t>ヨウト</t>
    </rPh>
    <rPh sb="10" eb="11">
      <t>ベツ</t>
    </rPh>
    <rPh sb="12" eb="14">
      <t>メンセキ</t>
    </rPh>
    <rPh sb="24" eb="26">
      <t>ゴウケイ</t>
    </rPh>
    <rPh sb="26" eb="28">
      <t>メンセキ</t>
    </rPh>
    <rPh sb="35" eb="36">
      <t>ラン</t>
    </rPh>
    <rPh sb="45" eb="47">
      <t>ガイトウ</t>
    </rPh>
    <rPh sb="53" eb="55">
      <t>キニュウ</t>
    </rPh>
    <rPh sb="68" eb="69">
      <t>トウ</t>
    </rPh>
    <rPh sb="70" eb="71">
      <t>シ</t>
    </rPh>
    <rPh sb="73" eb="75">
      <t>ヨウト</t>
    </rPh>
    <rPh sb="75" eb="76">
      <t>ベツ</t>
    </rPh>
    <rPh sb="77" eb="79">
      <t>ワリアイ</t>
    </rPh>
    <phoneticPr fontId="1"/>
  </si>
  <si>
    <t>（　d　）</t>
    <phoneticPr fontId="1"/>
  </si>
  <si>
    <t>（　c　）</t>
    <phoneticPr fontId="1"/>
  </si>
  <si>
    <t>b</t>
    <phoneticPr fontId="1"/>
  </si>
  <si>
    <t>c</t>
    <phoneticPr fontId="1"/>
  </si>
  <si>
    <t>d</t>
    <phoneticPr fontId="1"/>
  </si>
  <si>
    <t>× 2 ㎡</t>
    <phoneticPr fontId="1"/>
  </si>
  <si>
    <t>（　d　－50,000㎡）</t>
    <phoneticPr fontId="1"/>
  </si>
  <si>
    <t>（　d　－50,000㎡）</t>
    <phoneticPr fontId="1"/>
  </si>
  <si>
    <t>（　b　）</t>
    <phoneticPr fontId="1"/>
  </si>
  <si>
    <t>注１  対象延床面積は、共用部部分を除くこと。　注２ 主たる用途に付随する事務所等は、主たる用途とみなす。　注３ 対象延床面積が１万㎡未満の複合建築物の最低必要床面積は、４㎡以上とする。</t>
    <rPh sb="0" eb="1">
      <t>チュウ</t>
    </rPh>
    <rPh sb="4" eb="6">
      <t>タイショウ</t>
    </rPh>
    <rPh sb="6" eb="8">
      <t>ノベユカ</t>
    </rPh>
    <rPh sb="8" eb="10">
      <t>メンセキ</t>
    </rPh>
    <rPh sb="12" eb="14">
      <t>キョウヨウ</t>
    </rPh>
    <rPh sb="14" eb="15">
      <t>ブ</t>
    </rPh>
    <rPh sb="15" eb="17">
      <t>ブブン</t>
    </rPh>
    <rPh sb="18" eb="19">
      <t>ノゾ</t>
    </rPh>
    <rPh sb="24" eb="25">
      <t>チュウ</t>
    </rPh>
    <rPh sb="27" eb="28">
      <t>シュ</t>
    </rPh>
    <rPh sb="30" eb="32">
      <t>ヨウト</t>
    </rPh>
    <rPh sb="33" eb="35">
      <t>フズイ</t>
    </rPh>
    <rPh sb="37" eb="39">
      <t>ジム</t>
    </rPh>
    <rPh sb="39" eb="40">
      <t>ショ</t>
    </rPh>
    <rPh sb="40" eb="41">
      <t>トウ</t>
    </rPh>
    <rPh sb="43" eb="44">
      <t>シュ</t>
    </rPh>
    <rPh sb="46" eb="48">
      <t>ヨウト</t>
    </rPh>
    <rPh sb="54" eb="55">
      <t>チュウ</t>
    </rPh>
    <rPh sb="57" eb="59">
      <t>タイショウ</t>
    </rPh>
    <rPh sb="59" eb="61">
      <t>ノベユカ</t>
    </rPh>
    <rPh sb="61" eb="63">
      <t>メンセキ</t>
    </rPh>
    <rPh sb="65" eb="66">
      <t>マン</t>
    </rPh>
    <rPh sb="67" eb="69">
      <t>ミマン</t>
    </rPh>
    <rPh sb="70" eb="72">
      <t>フクゴウ</t>
    </rPh>
    <rPh sb="72" eb="75">
      <t>ケンチクブツ</t>
    </rPh>
    <rPh sb="76" eb="78">
      <t>サイテイ</t>
    </rPh>
    <rPh sb="78" eb="80">
      <t>ヒツヨウ</t>
    </rPh>
    <rPh sb="80" eb="81">
      <t>ユカ</t>
    </rPh>
    <rPh sb="81" eb="83">
      <t>メンセキ</t>
    </rPh>
    <rPh sb="87" eb="89">
      <t>イジョウ</t>
    </rPh>
    <phoneticPr fontId="1"/>
  </si>
  <si>
    <t>a</t>
    <phoneticPr fontId="1"/>
  </si>
  <si>
    <t>3 ㎡以上</t>
    <rPh sb="3" eb="5">
      <t>イジョウ</t>
    </rPh>
    <phoneticPr fontId="1"/>
  </si>
  <si>
    <t>4 ㎡以上</t>
    <rPh sb="3" eb="5">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</si>
</sst>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 &quot;㎡&quot;"/>
    <numFmt numFmtId="177" formatCode="#,###.00\ &quot;㎡&quot;"/>
    <numFmt numFmtId="178" formatCode="00\ &quot;㎡&quot;&quot;以&quot;&quot;上&quot;"/>
    <numFmt numFmtId="179" formatCode="#,##0.0\ &quot;㎡&quot;"/>
    <numFmt numFmtId="180" formatCode="#,##0.00\ &quot;㎡&quot;"/>
  </numFmts>
  <fonts count="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b/>
      <sz val="12"/>
      <color theme="1"/>
      <name val="ＭＳ Ｐゴシック"/>
      <family val="3"/>
      <charset val="128"/>
      <scheme val="minor"/>
    </font>
    <font>
      <sz val="7.5"/>
      <color theme="1"/>
      <name val="ＭＳ 明朝"/>
      <family val="1"/>
      <charset val="128"/>
    </font>
    <font>
      <sz val="7.5"/>
      <color theme="1"/>
      <name val="ＭＳ Ｐゴシック"/>
      <family val="2"/>
      <charset val="128"/>
      <scheme val="minor"/>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top style="thin">
        <color indexed="64"/>
      </top>
      <bottom style="thin">
        <color indexed="64"/>
      </bottom>
      <diagonal/>
    </border>
    <border>
      <left/>
      <right/>
      <top style="double">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double">
        <color indexed="64"/>
      </bottom>
      <diagonal/>
    </border>
  </borders>
  <cellStyleXfs count="1">
    <xf numFmtId="0" fontId="0" fillId="0" borderId="0">
      <alignment vertical="center"/>
    </xf>
  </cellStyleXfs>
  <cellXfs count="106">
    <xf numFmtId="0" fontId="0" fillId="0" borderId="0" xfId="0">
      <alignment vertical="center"/>
    </xf>
    <xf numFmtId="0" fontId="2" fillId="0" borderId="0" xfId="0" applyFont="1">
      <alignment vertical="center"/>
    </xf>
    <xf numFmtId="0" fontId="7" fillId="0" borderId="0" xfId="0" applyFont="1">
      <alignment vertical="center"/>
    </xf>
    <xf numFmtId="0" fontId="8" fillId="0" borderId="0" xfId="0" applyFont="1">
      <alignment vertical="center"/>
    </xf>
    <xf numFmtId="0" fontId="2" fillId="3" borderId="0" xfId="0" applyFont="1" applyFill="1">
      <alignmen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177" fontId="4" fillId="4" borderId="18" xfId="0" applyNumberFormat="1" applyFont="1" applyFill="1" applyBorder="1" applyAlignment="1" applyProtection="1">
      <alignment horizontal="center" vertical="center"/>
      <protection locked="0"/>
    </xf>
    <xf numFmtId="177" fontId="4" fillId="4" borderId="19" xfId="0" applyNumberFormat="1" applyFont="1" applyFill="1" applyBorder="1" applyAlignment="1" applyProtection="1">
      <alignment horizontal="center" vertical="center"/>
      <protection locked="0"/>
    </xf>
    <xf numFmtId="177" fontId="4" fillId="4" borderId="5" xfId="0" applyNumberFormat="1" applyFont="1" applyFill="1" applyBorder="1" applyAlignment="1" applyProtection="1">
      <alignment horizontal="center" vertical="center"/>
      <protection locked="0"/>
    </xf>
    <xf numFmtId="177" fontId="4" fillId="4" borderId="6" xfId="0" applyNumberFormat="1" applyFont="1" applyFill="1" applyBorder="1" applyAlignment="1" applyProtection="1">
      <alignment horizontal="center" vertical="center"/>
      <protection locked="0"/>
    </xf>
    <xf numFmtId="177" fontId="4" fillId="4" borderId="3" xfId="0" applyNumberFormat="1" applyFont="1" applyFill="1" applyBorder="1" applyAlignment="1" applyProtection="1">
      <alignment horizontal="center" vertical="center"/>
      <protection locked="0"/>
    </xf>
    <xf numFmtId="177" fontId="4" fillId="4" borderId="4" xfId="0" applyNumberFormat="1" applyFont="1" applyFill="1" applyBorder="1" applyAlignment="1" applyProtection="1">
      <alignment horizontal="center" vertical="center"/>
      <protection locked="0"/>
    </xf>
    <xf numFmtId="177" fontId="4" fillId="4" borderId="2" xfId="0" applyNumberFormat="1" applyFont="1" applyFill="1" applyBorder="1" applyAlignment="1" applyProtection="1">
      <alignment horizontal="center" vertical="center"/>
      <protection locked="0"/>
    </xf>
    <xf numFmtId="177" fontId="4" fillId="4" borderId="20" xfId="0" applyNumberFormat="1" applyFont="1" applyFill="1" applyBorder="1" applyAlignment="1" applyProtection="1">
      <alignment horizontal="center" vertical="center"/>
      <protection locked="0"/>
    </xf>
    <xf numFmtId="177" fontId="2" fillId="3" borderId="3" xfId="0" applyNumberFormat="1" applyFont="1" applyFill="1" applyBorder="1" applyAlignment="1">
      <alignment horizontal="left" vertical="center"/>
    </xf>
    <xf numFmtId="177" fontId="2" fillId="3" borderId="5" xfId="0" applyNumberFormat="1" applyFont="1" applyFill="1" applyBorder="1" applyAlignment="1">
      <alignment horizontal="left" vertical="center"/>
    </xf>
    <xf numFmtId="177" fontId="4" fillId="4" borderId="4" xfId="0" applyNumberFormat="1" applyFont="1" applyFill="1" applyBorder="1" applyAlignment="1" applyProtection="1">
      <alignment horizontal="center" vertical="center" wrapText="1"/>
      <protection locked="0"/>
    </xf>
    <xf numFmtId="177" fontId="4" fillId="4" borderId="20" xfId="0" applyNumberFormat="1" applyFont="1" applyFill="1" applyBorder="1" applyAlignment="1" applyProtection="1">
      <alignment horizontal="center" vertical="center" wrapText="1"/>
      <protection locked="0"/>
    </xf>
    <xf numFmtId="177" fontId="4" fillId="4" borderId="6" xfId="0" applyNumberFormat="1" applyFont="1" applyFill="1" applyBorder="1" applyAlignment="1" applyProtection="1">
      <alignment horizontal="center" vertical="center" wrapText="1"/>
      <protection locked="0"/>
    </xf>
    <xf numFmtId="180" fontId="4" fillId="3" borderId="4" xfId="0" applyNumberFormat="1" applyFont="1" applyFill="1" applyBorder="1" applyAlignment="1">
      <alignment horizontal="center" vertical="center"/>
    </xf>
    <xf numFmtId="180" fontId="4" fillId="3" borderId="6" xfId="0" applyNumberFormat="1" applyFont="1" applyFill="1" applyBorder="1" applyAlignment="1">
      <alignment horizontal="center" vertical="center"/>
    </xf>
    <xf numFmtId="0" fontId="7" fillId="3" borderId="0" xfId="0" applyFont="1" applyFill="1" applyBorder="1" applyAlignment="1">
      <alignment horizontal="left"/>
    </xf>
    <xf numFmtId="0" fontId="7" fillId="3" borderId="7" xfId="0" applyFont="1" applyFill="1" applyBorder="1" applyAlignment="1">
      <alignment horizontal="left"/>
    </xf>
    <xf numFmtId="0" fontId="6" fillId="3" borderId="17" xfId="0" applyFont="1" applyFill="1" applyBorder="1" applyAlignment="1">
      <alignment horizontal="left" vertical="center"/>
    </xf>
    <xf numFmtId="0" fontId="4" fillId="3" borderId="2" xfId="0" applyFont="1" applyFill="1" applyBorder="1" applyAlignment="1">
      <alignment horizontal="right" vertical="center"/>
    </xf>
    <xf numFmtId="0" fontId="4" fillId="3" borderId="5" xfId="0" applyFont="1" applyFill="1" applyBorder="1" applyAlignment="1">
      <alignment horizontal="right" vertical="center"/>
    </xf>
    <xf numFmtId="176" fontId="4" fillId="3" borderId="0" xfId="0" applyNumberFormat="1" applyFont="1" applyFill="1" applyBorder="1" applyAlignment="1">
      <alignment horizontal="center" vertical="center"/>
    </xf>
    <xf numFmtId="176" fontId="4" fillId="3" borderId="20" xfId="0" applyNumberFormat="1" applyFont="1" applyFill="1" applyBorder="1" applyAlignment="1">
      <alignment horizontal="center" vertical="center"/>
    </xf>
    <xf numFmtId="176" fontId="4" fillId="3" borderId="17" xfId="0" applyNumberFormat="1" applyFont="1" applyFill="1" applyBorder="1" applyAlignment="1">
      <alignment horizontal="center" vertical="center"/>
    </xf>
    <xf numFmtId="176" fontId="4" fillId="3" borderId="6" xfId="0" applyNumberFormat="1" applyFont="1" applyFill="1" applyBorder="1" applyAlignment="1">
      <alignment horizontal="center" vertical="center"/>
    </xf>
    <xf numFmtId="0" fontId="4" fillId="3" borderId="2" xfId="0" applyFont="1" applyFill="1" applyBorder="1" applyAlignment="1">
      <alignment horizontal="left" vertical="center" wrapText="1"/>
    </xf>
    <xf numFmtId="0" fontId="4" fillId="3" borderId="0" xfId="0" applyFont="1" applyFill="1" applyBorder="1" applyAlignment="1">
      <alignment horizontal="left" vertical="center"/>
    </xf>
    <xf numFmtId="0" fontId="4" fillId="3" borderId="20" xfId="0" applyFont="1" applyFill="1" applyBorder="1" applyAlignment="1">
      <alignment horizontal="left" vertical="center"/>
    </xf>
    <xf numFmtId="0" fontId="4" fillId="3" borderId="2" xfId="0" applyFont="1" applyFill="1" applyBorder="1" applyAlignment="1">
      <alignment horizontal="left" vertical="center"/>
    </xf>
    <xf numFmtId="0" fontId="4" fillId="3" borderId="2" xfId="0" applyFont="1" applyFill="1" applyBorder="1" applyAlignment="1">
      <alignment horizontal="center" vertical="center"/>
    </xf>
    <xf numFmtId="0" fontId="4" fillId="3" borderId="0"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2" fillId="2" borderId="1" xfId="0" applyFont="1" applyFill="1" applyBorder="1" applyAlignment="1">
      <alignment horizontal="center" vertical="center"/>
    </xf>
    <xf numFmtId="0" fontId="5" fillId="3" borderId="2" xfId="0" applyFont="1" applyFill="1" applyBorder="1" applyAlignment="1">
      <alignment horizontal="left" vertical="center"/>
    </xf>
    <xf numFmtId="0" fontId="5" fillId="3" borderId="29" xfId="0" applyFont="1" applyFill="1" applyBorder="1" applyAlignment="1">
      <alignment horizontal="left" vertical="center"/>
    </xf>
    <xf numFmtId="0" fontId="5" fillId="3" borderId="23" xfId="0" applyFont="1" applyFill="1" applyBorder="1" applyAlignment="1">
      <alignment horizontal="left" vertical="center"/>
    </xf>
    <xf numFmtId="0" fontId="5" fillId="3" borderId="30" xfId="0" applyFont="1" applyFill="1" applyBorder="1" applyAlignment="1">
      <alignment horizontal="left" vertical="center"/>
    </xf>
    <xf numFmtId="0" fontId="5" fillId="3" borderId="3" xfId="0" applyFont="1" applyFill="1" applyBorder="1" applyAlignment="1">
      <alignment horizontal="right" vertical="center"/>
    </xf>
    <xf numFmtId="0" fontId="5" fillId="3" borderId="28" xfId="0" applyFont="1" applyFill="1" applyBorder="1" applyAlignment="1">
      <alignment horizontal="right" vertical="center"/>
    </xf>
    <xf numFmtId="0" fontId="5" fillId="3" borderId="2" xfId="0" applyFont="1" applyFill="1" applyBorder="1" applyAlignment="1">
      <alignment horizontal="center" vertical="top"/>
    </xf>
    <xf numFmtId="0" fontId="5" fillId="3" borderId="29" xfId="0" applyFont="1" applyFill="1" applyBorder="1" applyAlignment="1">
      <alignment horizontal="center" vertical="top"/>
    </xf>
    <xf numFmtId="0" fontId="2" fillId="0" borderId="21" xfId="0" applyFont="1" applyBorder="1" applyAlignment="1">
      <alignment horizontal="center"/>
    </xf>
    <xf numFmtId="0" fontId="2" fillId="0" borderId="22" xfId="0" applyFont="1" applyBorder="1" applyAlignment="1">
      <alignment horizontal="center"/>
    </xf>
    <xf numFmtId="0" fontId="2" fillId="0" borderId="22" xfId="0" applyFont="1" applyBorder="1" applyAlignment="1">
      <alignment horizontal="center" vertical="top"/>
    </xf>
    <xf numFmtId="0" fontId="2" fillId="0" borderId="11" xfId="0" applyFont="1" applyBorder="1" applyAlignment="1">
      <alignment horizontal="center" vertical="top"/>
    </xf>
    <xf numFmtId="0" fontId="2" fillId="0" borderId="16" xfId="0" applyFont="1" applyBorder="1" applyAlignment="1">
      <alignment horizontal="center"/>
    </xf>
    <xf numFmtId="0" fontId="4" fillId="3" borderId="3" xfId="0" applyFont="1" applyFill="1" applyBorder="1" applyAlignment="1">
      <alignment horizontal="left"/>
    </xf>
    <xf numFmtId="0" fontId="4" fillId="3" borderId="7" xfId="0" applyFont="1" applyFill="1" applyBorder="1" applyAlignment="1">
      <alignment horizontal="left"/>
    </xf>
    <xf numFmtId="0" fontId="4" fillId="3" borderId="4" xfId="0" applyFont="1" applyFill="1" applyBorder="1" applyAlignment="1">
      <alignment horizontal="left"/>
    </xf>
    <xf numFmtId="0" fontId="4" fillId="3" borderId="2" xfId="0" applyFont="1" applyFill="1" applyBorder="1" applyAlignment="1">
      <alignment horizontal="left"/>
    </xf>
    <xf numFmtId="0" fontId="4" fillId="3" borderId="0" xfId="0" applyFont="1" applyFill="1" applyBorder="1" applyAlignment="1">
      <alignment horizontal="left"/>
    </xf>
    <xf numFmtId="0" fontId="4" fillId="3" borderId="20" xfId="0" applyFont="1" applyFill="1" applyBorder="1" applyAlignment="1">
      <alignment horizontal="left"/>
    </xf>
    <xf numFmtId="179" fontId="2" fillId="0" borderId="11" xfId="0" applyNumberFormat="1" applyFont="1" applyBorder="1" applyAlignment="1">
      <alignment horizontal="center" vertical="center"/>
    </xf>
    <xf numFmtId="179" fontId="2" fillId="0" borderId="1" xfId="0" applyNumberFormat="1" applyFont="1" applyBorder="1" applyAlignment="1">
      <alignment horizontal="center" vertical="center"/>
    </xf>
    <xf numFmtId="0" fontId="4" fillId="0" borderId="15" xfId="0" applyFont="1" applyBorder="1" applyAlignment="1">
      <alignment horizontal="center" vertical="center"/>
    </xf>
    <xf numFmtId="0" fontId="4" fillId="0" borderId="26" xfId="0" applyFont="1" applyBorder="1" applyAlignment="1">
      <alignment horizontal="center" vertical="center"/>
    </xf>
    <xf numFmtId="0" fontId="4" fillId="0" borderId="9" xfId="0" applyFont="1" applyBorder="1" applyAlignment="1">
      <alignment horizontal="center" vertical="center"/>
    </xf>
    <xf numFmtId="0" fontId="3" fillId="0" borderId="15" xfId="0" applyFont="1" applyBorder="1" applyAlignment="1">
      <alignment horizontal="center" vertical="center"/>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4" fillId="3" borderId="18" xfId="0" applyFont="1" applyFill="1" applyBorder="1" applyAlignment="1">
      <alignment horizontal="left" vertical="center" wrapText="1"/>
    </xf>
    <xf numFmtId="0" fontId="4" fillId="3" borderId="27" xfId="0" applyFont="1" applyFill="1" applyBorder="1" applyAlignment="1">
      <alignment horizontal="left" vertical="center"/>
    </xf>
    <xf numFmtId="0" fontId="4" fillId="3" borderId="19" xfId="0" applyFont="1" applyFill="1" applyBorder="1" applyAlignment="1">
      <alignment horizontal="left"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6" xfId="0" applyFont="1" applyFill="1" applyBorder="1" applyAlignment="1">
      <alignment horizontal="center" vertical="center"/>
    </xf>
    <xf numFmtId="178" fontId="4" fillId="0" borderId="2" xfId="0" applyNumberFormat="1" applyFont="1" applyBorder="1" applyAlignment="1">
      <alignment horizontal="center" vertical="center"/>
    </xf>
    <xf numFmtId="0" fontId="4" fillId="3" borderId="2" xfId="0" applyFont="1" applyFill="1" applyBorder="1" applyAlignment="1">
      <alignment horizontal="center"/>
    </xf>
    <xf numFmtId="0" fontId="4" fillId="3" borderId="0" xfId="0" applyFont="1" applyFill="1" applyBorder="1" applyAlignment="1">
      <alignment horizontal="center"/>
    </xf>
    <xf numFmtId="178"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0" xfId="0" applyFont="1" applyBorder="1" applyAlignment="1">
      <alignment horizontal="center" vertical="center"/>
    </xf>
    <xf numFmtId="179" fontId="3" fillId="3" borderId="1" xfId="0" applyNumberFormat="1" applyFont="1" applyFill="1" applyBorder="1" applyAlignment="1">
      <alignment horizontal="center" vertical="center"/>
    </xf>
    <xf numFmtId="177" fontId="4" fillId="3" borderId="3" xfId="0" applyNumberFormat="1" applyFont="1" applyFill="1" applyBorder="1" applyAlignment="1">
      <alignment horizontal="left" vertical="center"/>
    </xf>
    <xf numFmtId="177" fontId="4" fillId="3" borderId="2" xfId="0" applyNumberFormat="1" applyFont="1" applyFill="1" applyBorder="1" applyAlignment="1">
      <alignment horizontal="left" vertical="center"/>
    </xf>
    <xf numFmtId="177" fontId="4" fillId="3" borderId="5" xfId="0" applyNumberFormat="1" applyFont="1" applyFill="1" applyBorder="1" applyAlignment="1">
      <alignment horizontal="left" vertical="center"/>
    </xf>
    <xf numFmtId="0" fontId="4" fillId="0" borderId="9" xfId="0" applyFont="1" applyBorder="1" applyAlignment="1">
      <alignment horizontal="center" vertical="center" wrapText="1"/>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2" fillId="2"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276225</xdr:rowOff>
    </xdr:from>
    <xdr:to>
      <xdr:col>1</xdr:col>
      <xdr:colOff>475192</xdr:colOff>
      <xdr:row>4</xdr:row>
      <xdr:rowOff>202142</xdr:rowOff>
    </xdr:to>
    <xdr:cxnSp macro="">
      <xdr:nvCxnSpPr>
        <xdr:cNvPr id="3" name="直線コネクタ 2"/>
        <xdr:cNvCxnSpPr/>
      </xdr:nvCxnSpPr>
      <xdr:spPr>
        <a:xfrm>
          <a:off x="0" y="276225"/>
          <a:ext cx="960967" cy="88794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85725</xdr:colOff>
      <xdr:row>9</xdr:row>
      <xdr:rowOff>0</xdr:rowOff>
    </xdr:from>
    <xdr:to>
      <xdr:col>13</xdr:col>
      <xdr:colOff>819150</xdr:colOff>
      <xdr:row>9</xdr:row>
      <xdr:rowOff>0</xdr:rowOff>
    </xdr:to>
    <xdr:cxnSp macro="">
      <xdr:nvCxnSpPr>
        <xdr:cNvPr id="9" name="直線コネクタ 8"/>
        <xdr:cNvCxnSpPr/>
      </xdr:nvCxnSpPr>
      <xdr:spPr>
        <a:xfrm>
          <a:off x="7486650" y="1790700"/>
          <a:ext cx="733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76200</xdr:colOff>
      <xdr:row>17</xdr:row>
      <xdr:rowOff>0</xdr:rowOff>
    </xdr:from>
    <xdr:to>
      <xdr:col>13</xdr:col>
      <xdr:colOff>809625</xdr:colOff>
      <xdr:row>17</xdr:row>
      <xdr:rowOff>0</xdr:rowOff>
    </xdr:to>
    <xdr:cxnSp macro="">
      <xdr:nvCxnSpPr>
        <xdr:cNvPr id="10" name="直線コネクタ 9"/>
        <xdr:cNvCxnSpPr/>
      </xdr:nvCxnSpPr>
      <xdr:spPr>
        <a:xfrm>
          <a:off x="7477125" y="3086100"/>
          <a:ext cx="733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76200</xdr:colOff>
      <xdr:row>25</xdr:row>
      <xdr:rowOff>0</xdr:rowOff>
    </xdr:from>
    <xdr:to>
      <xdr:col>13</xdr:col>
      <xdr:colOff>809625</xdr:colOff>
      <xdr:row>25</xdr:row>
      <xdr:rowOff>0</xdr:rowOff>
    </xdr:to>
    <xdr:cxnSp macro="">
      <xdr:nvCxnSpPr>
        <xdr:cNvPr id="11" name="直線コネクタ 10"/>
        <xdr:cNvCxnSpPr/>
      </xdr:nvCxnSpPr>
      <xdr:spPr>
        <a:xfrm>
          <a:off x="7477125" y="4191000"/>
          <a:ext cx="733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47625</xdr:colOff>
      <xdr:row>9</xdr:row>
      <xdr:rowOff>0</xdr:rowOff>
    </xdr:from>
    <xdr:to>
      <xdr:col>7</xdr:col>
      <xdr:colOff>514350</xdr:colOff>
      <xdr:row>9</xdr:row>
      <xdr:rowOff>0</xdr:rowOff>
    </xdr:to>
    <xdr:cxnSp macro="">
      <xdr:nvCxnSpPr>
        <xdr:cNvPr id="13" name="直線コネクタ 12"/>
        <xdr:cNvCxnSpPr/>
      </xdr:nvCxnSpPr>
      <xdr:spPr>
        <a:xfrm>
          <a:off x="3429000" y="1790700"/>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38100</xdr:colOff>
      <xdr:row>9</xdr:row>
      <xdr:rowOff>0</xdr:rowOff>
    </xdr:from>
    <xdr:to>
      <xdr:col>10</xdr:col>
      <xdr:colOff>504825</xdr:colOff>
      <xdr:row>9</xdr:row>
      <xdr:rowOff>0</xdr:rowOff>
    </xdr:to>
    <xdr:cxnSp macro="">
      <xdr:nvCxnSpPr>
        <xdr:cNvPr id="14" name="直線コネクタ 13"/>
        <xdr:cNvCxnSpPr/>
      </xdr:nvCxnSpPr>
      <xdr:spPr>
        <a:xfrm>
          <a:off x="5048250" y="1790700"/>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38100</xdr:colOff>
      <xdr:row>17</xdr:row>
      <xdr:rowOff>0</xdr:rowOff>
    </xdr:from>
    <xdr:to>
      <xdr:col>7</xdr:col>
      <xdr:colOff>504825</xdr:colOff>
      <xdr:row>17</xdr:row>
      <xdr:rowOff>0</xdr:rowOff>
    </xdr:to>
    <xdr:cxnSp macro="">
      <xdr:nvCxnSpPr>
        <xdr:cNvPr id="15" name="直線コネクタ 14"/>
        <xdr:cNvCxnSpPr/>
      </xdr:nvCxnSpPr>
      <xdr:spPr>
        <a:xfrm>
          <a:off x="3419475" y="3086100"/>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38100</xdr:colOff>
      <xdr:row>17</xdr:row>
      <xdr:rowOff>0</xdr:rowOff>
    </xdr:from>
    <xdr:to>
      <xdr:col>10</xdr:col>
      <xdr:colOff>504825</xdr:colOff>
      <xdr:row>17</xdr:row>
      <xdr:rowOff>0</xdr:rowOff>
    </xdr:to>
    <xdr:cxnSp macro="">
      <xdr:nvCxnSpPr>
        <xdr:cNvPr id="16" name="直線コネクタ 15"/>
        <xdr:cNvCxnSpPr/>
      </xdr:nvCxnSpPr>
      <xdr:spPr>
        <a:xfrm>
          <a:off x="5048250" y="3086100"/>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38100</xdr:colOff>
      <xdr:row>25</xdr:row>
      <xdr:rowOff>19050</xdr:rowOff>
    </xdr:from>
    <xdr:to>
      <xdr:col>7</xdr:col>
      <xdr:colOff>504825</xdr:colOff>
      <xdr:row>25</xdr:row>
      <xdr:rowOff>19050</xdr:rowOff>
    </xdr:to>
    <xdr:cxnSp macro="">
      <xdr:nvCxnSpPr>
        <xdr:cNvPr id="17" name="直線コネクタ 16"/>
        <xdr:cNvCxnSpPr/>
      </xdr:nvCxnSpPr>
      <xdr:spPr>
        <a:xfrm>
          <a:off x="3419475" y="4210050"/>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38100</xdr:colOff>
      <xdr:row>25</xdr:row>
      <xdr:rowOff>19050</xdr:rowOff>
    </xdr:from>
    <xdr:to>
      <xdr:col>10</xdr:col>
      <xdr:colOff>504825</xdr:colOff>
      <xdr:row>25</xdr:row>
      <xdr:rowOff>19050</xdr:rowOff>
    </xdr:to>
    <xdr:cxnSp macro="">
      <xdr:nvCxnSpPr>
        <xdr:cNvPr id="18" name="直線コネクタ 17"/>
        <xdr:cNvCxnSpPr/>
      </xdr:nvCxnSpPr>
      <xdr:spPr>
        <a:xfrm>
          <a:off x="5048250" y="4210050"/>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95250</xdr:colOff>
      <xdr:row>10</xdr:row>
      <xdr:rowOff>95250</xdr:rowOff>
    </xdr:from>
    <xdr:to>
      <xdr:col>8</xdr:col>
      <xdr:colOff>457200</xdr:colOff>
      <xdr:row>12</xdr:row>
      <xdr:rowOff>57150</xdr:rowOff>
    </xdr:to>
    <xdr:sp macro="" textlink="">
      <xdr:nvSpPr>
        <xdr:cNvPr id="2" name="正方形/長方形 1"/>
        <xdr:cNvSpPr/>
      </xdr:nvSpPr>
      <xdr:spPr>
        <a:xfrm>
          <a:off x="4105275" y="2105025"/>
          <a:ext cx="904875" cy="28575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10</xdr:row>
      <xdr:rowOff>95250</xdr:rowOff>
    </xdr:from>
    <xdr:to>
      <xdr:col>11</xdr:col>
      <xdr:colOff>428625</xdr:colOff>
      <xdr:row>12</xdr:row>
      <xdr:rowOff>57150</xdr:rowOff>
    </xdr:to>
    <xdr:sp macro="" textlink="">
      <xdr:nvSpPr>
        <xdr:cNvPr id="19" name="正方形/長方形 18"/>
        <xdr:cNvSpPr/>
      </xdr:nvSpPr>
      <xdr:spPr>
        <a:xfrm>
          <a:off x="5619750" y="2105025"/>
          <a:ext cx="904875" cy="28575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57150</xdr:colOff>
      <xdr:row>18</xdr:row>
      <xdr:rowOff>104775</xdr:rowOff>
    </xdr:from>
    <xdr:to>
      <xdr:col>8</xdr:col>
      <xdr:colOff>419100</xdr:colOff>
      <xdr:row>20</xdr:row>
      <xdr:rowOff>66675</xdr:rowOff>
    </xdr:to>
    <xdr:sp macro="" textlink="">
      <xdr:nvSpPr>
        <xdr:cNvPr id="20" name="正方形/長方形 19"/>
        <xdr:cNvSpPr/>
      </xdr:nvSpPr>
      <xdr:spPr>
        <a:xfrm>
          <a:off x="4067175" y="3409950"/>
          <a:ext cx="904875" cy="28575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18</xdr:row>
      <xdr:rowOff>104775</xdr:rowOff>
    </xdr:from>
    <xdr:to>
      <xdr:col>11</xdr:col>
      <xdr:colOff>428625</xdr:colOff>
      <xdr:row>20</xdr:row>
      <xdr:rowOff>66675</xdr:rowOff>
    </xdr:to>
    <xdr:sp macro="" textlink="">
      <xdr:nvSpPr>
        <xdr:cNvPr id="21" name="正方形/長方形 20"/>
        <xdr:cNvSpPr/>
      </xdr:nvSpPr>
      <xdr:spPr>
        <a:xfrm>
          <a:off x="5705475" y="3409950"/>
          <a:ext cx="904875" cy="28575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57150</xdr:colOff>
      <xdr:row>27</xdr:row>
      <xdr:rowOff>38100</xdr:rowOff>
    </xdr:from>
    <xdr:to>
      <xdr:col>8</xdr:col>
      <xdr:colOff>419100</xdr:colOff>
      <xdr:row>28</xdr:row>
      <xdr:rowOff>171450</xdr:rowOff>
    </xdr:to>
    <xdr:sp macro="" textlink="">
      <xdr:nvSpPr>
        <xdr:cNvPr id="22" name="正方形/長方形 21"/>
        <xdr:cNvSpPr/>
      </xdr:nvSpPr>
      <xdr:spPr>
        <a:xfrm>
          <a:off x="4067175" y="4514850"/>
          <a:ext cx="904875" cy="28575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27</xdr:row>
      <xdr:rowOff>38100</xdr:rowOff>
    </xdr:from>
    <xdr:to>
      <xdr:col>11</xdr:col>
      <xdr:colOff>428625</xdr:colOff>
      <xdr:row>28</xdr:row>
      <xdr:rowOff>171450</xdr:rowOff>
    </xdr:to>
    <xdr:sp macro="" textlink="">
      <xdr:nvSpPr>
        <xdr:cNvPr id="23" name="正方形/長方形 22"/>
        <xdr:cNvSpPr/>
      </xdr:nvSpPr>
      <xdr:spPr>
        <a:xfrm>
          <a:off x="5705475" y="4514850"/>
          <a:ext cx="904875" cy="28575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47626</xdr:colOff>
      <xdr:row>8</xdr:row>
      <xdr:rowOff>38100</xdr:rowOff>
    </xdr:from>
    <xdr:to>
      <xdr:col>14</xdr:col>
      <xdr:colOff>857250</xdr:colOff>
      <xdr:row>10</xdr:row>
      <xdr:rowOff>0</xdr:rowOff>
    </xdr:to>
    <xdr:sp macro="" textlink="">
      <xdr:nvSpPr>
        <xdr:cNvPr id="24" name="正方形/長方形 23"/>
        <xdr:cNvSpPr/>
      </xdr:nvSpPr>
      <xdr:spPr>
        <a:xfrm>
          <a:off x="8534401" y="1724025"/>
          <a:ext cx="809624" cy="28575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47626</xdr:colOff>
      <xdr:row>16</xdr:row>
      <xdr:rowOff>21534</xdr:rowOff>
    </xdr:from>
    <xdr:to>
      <xdr:col>14</xdr:col>
      <xdr:colOff>857250</xdr:colOff>
      <xdr:row>17</xdr:row>
      <xdr:rowOff>149087</xdr:rowOff>
    </xdr:to>
    <xdr:sp macro="" textlink="">
      <xdr:nvSpPr>
        <xdr:cNvPr id="26" name="正方形/長方形 25"/>
        <xdr:cNvSpPr/>
      </xdr:nvSpPr>
      <xdr:spPr>
        <a:xfrm>
          <a:off x="8562148" y="3044686"/>
          <a:ext cx="809624" cy="29320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47626</xdr:colOff>
      <xdr:row>23</xdr:row>
      <xdr:rowOff>104775</xdr:rowOff>
    </xdr:from>
    <xdr:to>
      <xdr:col>14</xdr:col>
      <xdr:colOff>857250</xdr:colOff>
      <xdr:row>26</xdr:row>
      <xdr:rowOff>47625</xdr:rowOff>
    </xdr:to>
    <xdr:sp macro="" textlink="">
      <xdr:nvSpPr>
        <xdr:cNvPr id="27" name="正方形/長方形 26"/>
        <xdr:cNvSpPr/>
      </xdr:nvSpPr>
      <xdr:spPr>
        <a:xfrm>
          <a:off x="8448676" y="4124325"/>
          <a:ext cx="809624" cy="28575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276225</xdr:rowOff>
    </xdr:from>
    <xdr:to>
      <xdr:col>1</xdr:col>
      <xdr:colOff>475192</xdr:colOff>
      <xdr:row>4</xdr:row>
      <xdr:rowOff>202142</xdr:rowOff>
    </xdr:to>
    <xdr:cxnSp macro="">
      <xdr:nvCxnSpPr>
        <xdr:cNvPr id="2" name="直線コネクタ 1"/>
        <xdr:cNvCxnSpPr/>
      </xdr:nvCxnSpPr>
      <xdr:spPr>
        <a:xfrm>
          <a:off x="0" y="276225"/>
          <a:ext cx="960967" cy="90699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85725</xdr:colOff>
      <xdr:row>9</xdr:row>
      <xdr:rowOff>0</xdr:rowOff>
    </xdr:from>
    <xdr:to>
      <xdr:col>13</xdr:col>
      <xdr:colOff>819150</xdr:colOff>
      <xdr:row>9</xdr:row>
      <xdr:rowOff>0</xdr:rowOff>
    </xdr:to>
    <xdr:cxnSp macro="">
      <xdr:nvCxnSpPr>
        <xdr:cNvPr id="3" name="直線コネクタ 2"/>
        <xdr:cNvCxnSpPr/>
      </xdr:nvCxnSpPr>
      <xdr:spPr>
        <a:xfrm>
          <a:off x="7667625" y="1847850"/>
          <a:ext cx="733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76200</xdr:colOff>
      <xdr:row>17</xdr:row>
      <xdr:rowOff>0</xdr:rowOff>
    </xdr:from>
    <xdr:to>
      <xdr:col>13</xdr:col>
      <xdr:colOff>809625</xdr:colOff>
      <xdr:row>17</xdr:row>
      <xdr:rowOff>0</xdr:rowOff>
    </xdr:to>
    <xdr:cxnSp macro="">
      <xdr:nvCxnSpPr>
        <xdr:cNvPr id="4" name="直線コネクタ 3"/>
        <xdr:cNvCxnSpPr/>
      </xdr:nvCxnSpPr>
      <xdr:spPr>
        <a:xfrm>
          <a:off x="7658100" y="3143250"/>
          <a:ext cx="733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76200</xdr:colOff>
      <xdr:row>25</xdr:row>
      <xdr:rowOff>0</xdr:rowOff>
    </xdr:from>
    <xdr:to>
      <xdr:col>13</xdr:col>
      <xdr:colOff>809625</xdr:colOff>
      <xdr:row>25</xdr:row>
      <xdr:rowOff>0</xdr:rowOff>
    </xdr:to>
    <xdr:cxnSp macro="">
      <xdr:nvCxnSpPr>
        <xdr:cNvPr id="5" name="直線コネクタ 4"/>
        <xdr:cNvCxnSpPr/>
      </xdr:nvCxnSpPr>
      <xdr:spPr>
        <a:xfrm>
          <a:off x="7658100" y="4248150"/>
          <a:ext cx="733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47625</xdr:colOff>
      <xdr:row>9</xdr:row>
      <xdr:rowOff>0</xdr:rowOff>
    </xdr:from>
    <xdr:to>
      <xdr:col>7</xdr:col>
      <xdr:colOff>514350</xdr:colOff>
      <xdr:row>9</xdr:row>
      <xdr:rowOff>0</xdr:rowOff>
    </xdr:to>
    <xdr:cxnSp macro="">
      <xdr:nvCxnSpPr>
        <xdr:cNvPr id="6" name="直線コネクタ 5"/>
        <xdr:cNvCxnSpPr/>
      </xdr:nvCxnSpPr>
      <xdr:spPr>
        <a:xfrm>
          <a:off x="3514725" y="1847850"/>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38100</xdr:colOff>
      <xdr:row>9</xdr:row>
      <xdr:rowOff>0</xdr:rowOff>
    </xdr:from>
    <xdr:to>
      <xdr:col>10</xdr:col>
      <xdr:colOff>504825</xdr:colOff>
      <xdr:row>9</xdr:row>
      <xdr:rowOff>0</xdr:rowOff>
    </xdr:to>
    <xdr:cxnSp macro="">
      <xdr:nvCxnSpPr>
        <xdr:cNvPr id="7" name="直線コネクタ 6"/>
        <xdr:cNvCxnSpPr/>
      </xdr:nvCxnSpPr>
      <xdr:spPr>
        <a:xfrm>
          <a:off x="5133975" y="1847850"/>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38100</xdr:colOff>
      <xdr:row>17</xdr:row>
      <xdr:rowOff>0</xdr:rowOff>
    </xdr:from>
    <xdr:to>
      <xdr:col>7</xdr:col>
      <xdr:colOff>504825</xdr:colOff>
      <xdr:row>17</xdr:row>
      <xdr:rowOff>0</xdr:rowOff>
    </xdr:to>
    <xdr:cxnSp macro="">
      <xdr:nvCxnSpPr>
        <xdr:cNvPr id="8" name="直線コネクタ 7"/>
        <xdr:cNvCxnSpPr/>
      </xdr:nvCxnSpPr>
      <xdr:spPr>
        <a:xfrm>
          <a:off x="3505200" y="3143250"/>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38100</xdr:colOff>
      <xdr:row>17</xdr:row>
      <xdr:rowOff>0</xdr:rowOff>
    </xdr:from>
    <xdr:to>
      <xdr:col>10</xdr:col>
      <xdr:colOff>504825</xdr:colOff>
      <xdr:row>17</xdr:row>
      <xdr:rowOff>0</xdr:rowOff>
    </xdr:to>
    <xdr:cxnSp macro="">
      <xdr:nvCxnSpPr>
        <xdr:cNvPr id="9" name="直線コネクタ 8"/>
        <xdr:cNvCxnSpPr/>
      </xdr:nvCxnSpPr>
      <xdr:spPr>
        <a:xfrm>
          <a:off x="5133975" y="3143250"/>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38100</xdr:colOff>
      <xdr:row>25</xdr:row>
      <xdr:rowOff>19050</xdr:rowOff>
    </xdr:from>
    <xdr:to>
      <xdr:col>7</xdr:col>
      <xdr:colOff>504825</xdr:colOff>
      <xdr:row>25</xdr:row>
      <xdr:rowOff>19050</xdr:rowOff>
    </xdr:to>
    <xdr:cxnSp macro="">
      <xdr:nvCxnSpPr>
        <xdr:cNvPr id="10" name="直線コネクタ 9"/>
        <xdr:cNvCxnSpPr/>
      </xdr:nvCxnSpPr>
      <xdr:spPr>
        <a:xfrm>
          <a:off x="3505200" y="4267200"/>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38100</xdr:colOff>
      <xdr:row>25</xdr:row>
      <xdr:rowOff>19050</xdr:rowOff>
    </xdr:from>
    <xdr:to>
      <xdr:col>10</xdr:col>
      <xdr:colOff>504825</xdr:colOff>
      <xdr:row>25</xdr:row>
      <xdr:rowOff>19050</xdr:rowOff>
    </xdr:to>
    <xdr:cxnSp macro="">
      <xdr:nvCxnSpPr>
        <xdr:cNvPr id="11" name="直線コネクタ 10"/>
        <xdr:cNvCxnSpPr/>
      </xdr:nvCxnSpPr>
      <xdr:spPr>
        <a:xfrm>
          <a:off x="5133975" y="4267200"/>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95250</xdr:colOff>
      <xdr:row>10</xdr:row>
      <xdr:rowOff>95250</xdr:rowOff>
    </xdr:from>
    <xdr:to>
      <xdr:col>8</xdr:col>
      <xdr:colOff>457200</xdr:colOff>
      <xdr:row>12</xdr:row>
      <xdr:rowOff>57150</xdr:rowOff>
    </xdr:to>
    <xdr:sp macro="" textlink="">
      <xdr:nvSpPr>
        <xdr:cNvPr id="12" name="正方形/長方形 11"/>
        <xdr:cNvSpPr/>
      </xdr:nvSpPr>
      <xdr:spPr>
        <a:xfrm>
          <a:off x="4105275" y="2105025"/>
          <a:ext cx="904875" cy="28575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10</xdr:row>
      <xdr:rowOff>95250</xdr:rowOff>
    </xdr:from>
    <xdr:to>
      <xdr:col>11</xdr:col>
      <xdr:colOff>428625</xdr:colOff>
      <xdr:row>12</xdr:row>
      <xdr:rowOff>57150</xdr:rowOff>
    </xdr:to>
    <xdr:sp macro="" textlink="">
      <xdr:nvSpPr>
        <xdr:cNvPr id="13" name="正方形/長方形 12"/>
        <xdr:cNvSpPr/>
      </xdr:nvSpPr>
      <xdr:spPr>
        <a:xfrm>
          <a:off x="5705475" y="2105025"/>
          <a:ext cx="904875" cy="28575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57150</xdr:colOff>
      <xdr:row>18</xdr:row>
      <xdr:rowOff>104775</xdr:rowOff>
    </xdr:from>
    <xdr:to>
      <xdr:col>8</xdr:col>
      <xdr:colOff>419100</xdr:colOff>
      <xdr:row>20</xdr:row>
      <xdr:rowOff>66675</xdr:rowOff>
    </xdr:to>
    <xdr:sp macro="" textlink="">
      <xdr:nvSpPr>
        <xdr:cNvPr id="14" name="正方形/長方形 13"/>
        <xdr:cNvSpPr/>
      </xdr:nvSpPr>
      <xdr:spPr>
        <a:xfrm>
          <a:off x="4067175" y="3409950"/>
          <a:ext cx="904875" cy="28575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18</xdr:row>
      <xdr:rowOff>104775</xdr:rowOff>
    </xdr:from>
    <xdr:to>
      <xdr:col>11</xdr:col>
      <xdr:colOff>428625</xdr:colOff>
      <xdr:row>20</xdr:row>
      <xdr:rowOff>66675</xdr:rowOff>
    </xdr:to>
    <xdr:sp macro="" textlink="">
      <xdr:nvSpPr>
        <xdr:cNvPr id="15" name="正方形/長方形 14"/>
        <xdr:cNvSpPr/>
      </xdr:nvSpPr>
      <xdr:spPr>
        <a:xfrm>
          <a:off x="5705475" y="3409950"/>
          <a:ext cx="904875" cy="28575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57150</xdr:colOff>
      <xdr:row>27</xdr:row>
      <xdr:rowOff>38100</xdr:rowOff>
    </xdr:from>
    <xdr:to>
      <xdr:col>8</xdr:col>
      <xdr:colOff>419100</xdr:colOff>
      <xdr:row>28</xdr:row>
      <xdr:rowOff>171450</xdr:rowOff>
    </xdr:to>
    <xdr:sp macro="" textlink="">
      <xdr:nvSpPr>
        <xdr:cNvPr id="16" name="正方形/長方形 15"/>
        <xdr:cNvSpPr/>
      </xdr:nvSpPr>
      <xdr:spPr>
        <a:xfrm>
          <a:off x="4067175" y="4514850"/>
          <a:ext cx="904875" cy="28575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27</xdr:row>
      <xdr:rowOff>38100</xdr:rowOff>
    </xdr:from>
    <xdr:to>
      <xdr:col>11</xdr:col>
      <xdr:colOff>428625</xdr:colOff>
      <xdr:row>28</xdr:row>
      <xdr:rowOff>171450</xdr:rowOff>
    </xdr:to>
    <xdr:sp macro="" textlink="">
      <xdr:nvSpPr>
        <xdr:cNvPr id="17" name="正方形/長方形 16"/>
        <xdr:cNvSpPr/>
      </xdr:nvSpPr>
      <xdr:spPr>
        <a:xfrm>
          <a:off x="5705475" y="4514850"/>
          <a:ext cx="904875" cy="28575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47626</xdr:colOff>
      <xdr:row>8</xdr:row>
      <xdr:rowOff>38100</xdr:rowOff>
    </xdr:from>
    <xdr:to>
      <xdr:col>14</xdr:col>
      <xdr:colOff>857250</xdr:colOff>
      <xdr:row>10</xdr:row>
      <xdr:rowOff>0</xdr:rowOff>
    </xdr:to>
    <xdr:sp macro="" textlink="">
      <xdr:nvSpPr>
        <xdr:cNvPr id="18" name="正方形/長方形 17"/>
        <xdr:cNvSpPr/>
      </xdr:nvSpPr>
      <xdr:spPr>
        <a:xfrm>
          <a:off x="8534401" y="1724025"/>
          <a:ext cx="809624" cy="28575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47626</xdr:colOff>
      <xdr:row>16</xdr:row>
      <xdr:rowOff>21534</xdr:rowOff>
    </xdr:from>
    <xdr:to>
      <xdr:col>14</xdr:col>
      <xdr:colOff>857250</xdr:colOff>
      <xdr:row>17</xdr:row>
      <xdr:rowOff>149087</xdr:rowOff>
    </xdr:to>
    <xdr:sp macro="" textlink="">
      <xdr:nvSpPr>
        <xdr:cNvPr id="19" name="正方形/長方形 18"/>
        <xdr:cNvSpPr/>
      </xdr:nvSpPr>
      <xdr:spPr>
        <a:xfrm>
          <a:off x="8534401" y="3002859"/>
          <a:ext cx="809624" cy="28947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47626</xdr:colOff>
      <xdr:row>23</xdr:row>
      <xdr:rowOff>104775</xdr:rowOff>
    </xdr:from>
    <xdr:to>
      <xdr:col>14</xdr:col>
      <xdr:colOff>857250</xdr:colOff>
      <xdr:row>26</xdr:row>
      <xdr:rowOff>47625</xdr:rowOff>
    </xdr:to>
    <xdr:sp macro="" textlink="">
      <xdr:nvSpPr>
        <xdr:cNvPr id="20" name="正方形/長方形 19"/>
        <xdr:cNvSpPr/>
      </xdr:nvSpPr>
      <xdr:spPr>
        <a:xfrm>
          <a:off x="8534401" y="4124325"/>
          <a:ext cx="809624" cy="28575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304799</xdr:colOff>
      <xdr:row>3</xdr:row>
      <xdr:rowOff>161925</xdr:rowOff>
    </xdr:from>
    <xdr:to>
      <xdr:col>9</xdr:col>
      <xdr:colOff>114299</xdr:colOff>
      <xdr:row>8</xdr:row>
      <xdr:rowOff>47626</xdr:rowOff>
    </xdr:to>
    <xdr:sp macro="" textlink="">
      <xdr:nvSpPr>
        <xdr:cNvPr id="24" name="線吹き出し 1 (枠付き) 23"/>
        <xdr:cNvSpPr/>
      </xdr:nvSpPr>
      <xdr:spPr>
        <a:xfrm>
          <a:off x="3771899" y="923925"/>
          <a:ext cx="1438275" cy="809626"/>
        </a:xfrm>
        <a:prstGeom prst="borderCallout1">
          <a:avLst>
            <a:gd name="adj1" fmla="val 18750"/>
            <a:gd name="adj2" fmla="val -8333"/>
            <a:gd name="adj3" fmla="val 49453"/>
            <a:gd name="adj4" fmla="val -33672"/>
          </a:avLst>
        </a:prstGeom>
        <a:solidFill>
          <a:schemeClr val="tx2">
            <a:lumMod val="40000"/>
            <a:lumOff val="60000"/>
          </a:schemeClr>
        </a:solidFill>
        <a:ln w="38100">
          <a:headEnd type="none" w="med" len="med"/>
          <a:tailEnd type="arrow" w="med" len="med"/>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該当する用途に</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延床面積を入力</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してください。</a:t>
          </a:r>
        </a:p>
      </xdr:txBody>
    </xdr:sp>
    <xdr:clientData/>
  </xdr:twoCellAnchor>
  <xdr:twoCellAnchor>
    <xdr:from>
      <xdr:col>12</xdr:col>
      <xdr:colOff>219074</xdr:colOff>
      <xdr:row>23</xdr:row>
      <xdr:rowOff>28575</xdr:rowOff>
    </xdr:from>
    <xdr:to>
      <xdr:col>13</xdr:col>
      <xdr:colOff>800099</xdr:colOff>
      <xdr:row>28</xdr:row>
      <xdr:rowOff>9525</xdr:rowOff>
    </xdr:to>
    <xdr:sp macro="" textlink="">
      <xdr:nvSpPr>
        <xdr:cNvPr id="25" name="線吹き出し 1 (枠付き) 24"/>
        <xdr:cNvSpPr/>
      </xdr:nvSpPr>
      <xdr:spPr>
        <a:xfrm>
          <a:off x="6943724" y="4048125"/>
          <a:ext cx="1438275" cy="590550"/>
        </a:xfrm>
        <a:prstGeom prst="borderCallout1">
          <a:avLst>
            <a:gd name="adj1" fmla="val 88162"/>
            <a:gd name="adj2" fmla="val 104912"/>
            <a:gd name="adj3" fmla="val 136512"/>
            <a:gd name="adj4" fmla="val 120633"/>
          </a:avLst>
        </a:prstGeom>
        <a:solidFill>
          <a:schemeClr val="tx2">
            <a:lumMod val="40000"/>
            <a:lumOff val="60000"/>
          </a:schemeClr>
        </a:solidFill>
        <a:ln w="38100">
          <a:headEnd type="none" w="med" len="med"/>
          <a:tailEnd type="arrow" w="med" len="med"/>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最低必要延床面積が</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表示されます。</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tabSelected="1" view="pageLayout" zoomScaleNormal="100" workbookViewId="0">
      <selection activeCell="E6" sqref="E6:F7"/>
    </sheetView>
  </sheetViews>
  <sheetFormatPr defaultRowHeight="13.5" x14ac:dyDescent="0.15"/>
  <cols>
    <col min="1" max="2" width="6.875" customWidth="1"/>
    <col min="3" max="4" width="11.125" customWidth="1"/>
    <col min="5" max="5" width="1.375" customWidth="1"/>
    <col min="6" max="6" width="12" customWidth="1"/>
    <col min="7" max="12" width="7.75" customWidth="1"/>
    <col min="13" max="13" width="12.25" customWidth="1"/>
    <col min="14" max="15" width="12.875" customWidth="1"/>
    <col min="17" max="17" width="7.5" customWidth="1"/>
  </cols>
  <sheetData>
    <row r="1" spans="1:18" ht="22.5" customHeight="1" x14ac:dyDescent="0.15">
      <c r="A1" s="28" t="s">
        <v>28</v>
      </c>
      <c r="B1" s="28"/>
      <c r="C1" s="28"/>
      <c r="D1" s="28"/>
      <c r="E1" s="28"/>
      <c r="F1" s="28"/>
      <c r="G1" s="28"/>
      <c r="H1" s="28"/>
      <c r="I1" s="28"/>
      <c r="J1" s="28"/>
      <c r="K1" s="28"/>
      <c r="L1" s="28"/>
      <c r="M1" s="28"/>
      <c r="N1" s="28"/>
      <c r="O1" s="28"/>
    </row>
    <row r="2" spans="1:18" ht="22.5" customHeight="1" x14ac:dyDescent="0.15">
      <c r="A2" s="55" t="s">
        <v>0</v>
      </c>
      <c r="B2" s="56"/>
      <c r="C2" s="97" t="s">
        <v>2</v>
      </c>
      <c r="D2" s="97" t="s">
        <v>3</v>
      </c>
      <c r="E2" s="5" t="s">
        <v>4</v>
      </c>
      <c r="F2" s="6"/>
      <c r="G2" s="75" t="s">
        <v>5</v>
      </c>
      <c r="H2" s="76"/>
      <c r="I2" s="76"/>
      <c r="J2" s="76"/>
      <c r="K2" s="76"/>
      <c r="L2" s="76"/>
      <c r="M2" s="77"/>
      <c r="N2" s="47" t="s">
        <v>10</v>
      </c>
      <c r="O2" s="47" t="s">
        <v>11</v>
      </c>
      <c r="P2" s="1"/>
      <c r="Q2" s="1"/>
      <c r="R2" s="1"/>
    </row>
    <row r="3" spans="1:18" ht="15" customHeight="1" x14ac:dyDescent="0.15">
      <c r="A3" s="57"/>
      <c r="B3" s="58"/>
      <c r="C3" s="74"/>
      <c r="D3" s="74"/>
      <c r="E3" s="7"/>
      <c r="F3" s="8"/>
      <c r="G3" s="72" t="s">
        <v>6</v>
      </c>
      <c r="H3" s="73"/>
      <c r="I3" s="73"/>
      <c r="J3" s="73"/>
      <c r="K3" s="73"/>
      <c r="L3" s="73"/>
      <c r="M3" s="74"/>
      <c r="N3" s="48"/>
      <c r="O3" s="48"/>
      <c r="P3" s="1"/>
      <c r="Q3" s="1"/>
      <c r="R3" s="1"/>
    </row>
    <row r="4" spans="1:18" ht="17.25" customHeight="1" x14ac:dyDescent="0.15">
      <c r="A4" s="51" t="s">
        <v>1</v>
      </c>
      <c r="B4" s="52"/>
      <c r="C4" s="74"/>
      <c r="D4" s="74"/>
      <c r="E4" s="7"/>
      <c r="F4" s="8"/>
      <c r="G4" s="41" t="s">
        <v>7</v>
      </c>
      <c r="H4" s="42"/>
      <c r="I4" s="43"/>
      <c r="J4" s="41" t="s">
        <v>8</v>
      </c>
      <c r="K4" s="42"/>
      <c r="L4" s="43"/>
      <c r="M4" s="91" t="s">
        <v>9</v>
      </c>
      <c r="N4" s="48"/>
      <c r="O4" s="48"/>
      <c r="P4" s="1"/>
      <c r="Q4" s="1"/>
      <c r="R4" s="1"/>
    </row>
    <row r="5" spans="1:18" ht="17.25" customHeight="1" thickBot="1" x14ac:dyDescent="0.2">
      <c r="A5" s="53"/>
      <c r="B5" s="54"/>
      <c r="C5" s="98"/>
      <c r="D5" s="98"/>
      <c r="E5" s="9"/>
      <c r="F5" s="10"/>
      <c r="G5" s="44"/>
      <c r="H5" s="45"/>
      <c r="I5" s="46"/>
      <c r="J5" s="44"/>
      <c r="K5" s="45"/>
      <c r="L5" s="46"/>
      <c r="M5" s="92"/>
      <c r="N5" s="49"/>
      <c r="O5" s="49"/>
      <c r="P5" s="1"/>
      <c r="Q5" s="1"/>
      <c r="R5" s="1"/>
    </row>
    <row r="6" spans="1:18" ht="12.75" customHeight="1" thickTop="1" x14ac:dyDescent="0.15">
      <c r="A6" s="103" t="s">
        <v>13</v>
      </c>
      <c r="B6" s="104"/>
      <c r="C6" s="99" t="s">
        <v>60</v>
      </c>
      <c r="D6" s="100" t="s">
        <v>61</v>
      </c>
      <c r="E6" s="11"/>
      <c r="F6" s="12"/>
      <c r="G6" s="78" t="s">
        <v>29</v>
      </c>
      <c r="H6" s="79"/>
      <c r="I6" s="80"/>
      <c r="J6" s="78" t="s">
        <v>31</v>
      </c>
      <c r="K6" s="79"/>
      <c r="L6" s="80"/>
      <c r="M6" s="87">
        <v>26</v>
      </c>
      <c r="N6" s="59" t="s">
        <v>21</v>
      </c>
      <c r="O6" s="70" t="str">
        <f>IF(COUNT(E6,E8,E10,E12)&gt;=1,IF(F30&gt;=10000,(IF(COUNT(E16,E18,F22)&gt;=1,(IF(F30&gt;=100000,ROUND(26*(F14/F30),2),IF(F30&gt;=50000,ROUND(K11*(F14/F30),2),ROUND(H11*(F14/F30),2)))),IF(F14&gt;=100000,26,IF(COUNT(H11)=1,ROUND(H11,2),ROUND(K11,2))))),""),"")</f>
        <v/>
      </c>
      <c r="P6" s="1"/>
      <c r="Q6" s="1"/>
      <c r="R6" s="1"/>
    </row>
    <row r="7" spans="1:18" ht="12.75" customHeight="1" x14ac:dyDescent="0.15">
      <c r="A7" s="101"/>
      <c r="B7" s="102"/>
      <c r="C7" s="74"/>
      <c r="D7" s="48"/>
      <c r="E7" s="13"/>
      <c r="F7" s="14"/>
      <c r="G7" s="38"/>
      <c r="H7" s="36"/>
      <c r="I7" s="37"/>
      <c r="J7" s="38"/>
      <c r="K7" s="36"/>
      <c r="L7" s="37"/>
      <c r="M7" s="87"/>
      <c r="N7" s="60"/>
      <c r="O7" s="71"/>
      <c r="P7" s="1"/>
      <c r="Q7" s="1"/>
      <c r="R7" s="1"/>
    </row>
    <row r="8" spans="1:18" ht="12.75" customHeight="1" x14ac:dyDescent="0.15">
      <c r="A8" s="101" t="s">
        <v>14</v>
      </c>
      <c r="B8" s="102"/>
      <c r="C8" s="74"/>
      <c r="D8" s="48"/>
      <c r="E8" s="15"/>
      <c r="F8" s="16"/>
      <c r="G8" s="38"/>
      <c r="H8" s="36"/>
      <c r="I8" s="37"/>
      <c r="J8" s="38"/>
      <c r="K8" s="36"/>
      <c r="L8" s="37"/>
      <c r="M8" s="87"/>
      <c r="N8" s="60"/>
      <c r="O8" s="71"/>
      <c r="P8" s="1"/>
      <c r="Q8" s="1"/>
      <c r="R8" s="1"/>
    </row>
    <row r="9" spans="1:18" ht="12.75" customHeight="1" x14ac:dyDescent="0.15">
      <c r="A9" s="101"/>
      <c r="B9" s="102"/>
      <c r="C9" s="74"/>
      <c r="D9" s="48"/>
      <c r="E9" s="13"/>
      <c r="F9" s="14"/>
      <c r="G9" s="39" t="s">
        <v>22</v>
      </c>
      <c r="H9" s="40"/>
      <c r="I9" s="37" t="s">
        <v>30</v>
      </c>
      <c r="J9" s="39" t="s">
        <v>55</v>
      </c>
      <c r="K9" s="40"/>
      <c r="L9" s="37" t="s">
        <v>54</v>
      </c>
      <c r="M9" s="87"/>
      <c r="N9" s="60"/>
      <c r="O9" s="71"/>
      <c r="P9" s="1"/>
      <c r="Q9" s="1"/>
      <c r="R9" s="1"/>
    </row>
    <row r="10" spans="1:18" ht="12.75" customHeight="1" x14ac:dyDescent="0.15">
      <c r="A10" s="101" t="s">
        <v>15</v>
      </c>
      <c r="B10" s="102"/>
      <c r="C10" s="74"/>
      <c r="D10" s="48"/>
      <c r="E10" s="15"/>
      <c r="F10" s="16"/>
      <c r="G10" s="39" t="s">
        <v>23</v>
      </c>
      <c r="H10" s="40"/>
      <c r="I10" s="37"/>
      <c r="J10" s="39" t="s">
        <v>23</v>
      </c>
      <c r="K10" s="40"/>
      <c r="L10" s="37"/>
      <c r="M10" s="87"/>
      <c r="N10" s="61" t="s">
        <v>49</v>
      </c>
      <c r="O10" s="71"/>
      <c r="P10" s="1"/>
      <c r="Q10" s="1"/>
      <c r="R10" s="1"/>
    </row>
    <row r="11" spans="1:18" ht="12.75" customHeight="1" x14ac:dyDescent="0.15">
      <c r="A11" s="101"/>
      <c r="B11" s="102"/>
      <c r="C11" s="74"/>
      <c r="D11" s="48"/>
      <c r="E11" s="13"/>
      <c r="F11" s="14"/>
      <c r="G11" s="29" t="s">
        <v>24</v>
      </c>
      <c r="H11" s="31" t="str">
        <f>IF(AND(E6="",E8="",E10="",E12=""),"",IF(AND(50000&gt;F30,F30&gt;=10000),ROUND(4+(((F30-10000)/10000)*3),2),""))</f>
        <v/>
      </c>
      <c r="I11" s="32"/>
      <c r="J11" s="29" t="s">
        <v>24</v>
      </c>
      <c r="K11" s="31" t="str">
        <f>IF(AND(E6="",E8="",E10="",E12=""),"",IF(AND(F30&gt;=50000,100000&gt;F30),ROUND(16+(((F30-50000)/10000)*2),2),""))</f>
        <v/>
      </c>
      <c r="L11" s="32"/>
      <c r="M11" s="87"/>
      <c r="N11" s="61"/>
      <c r="O11" s="71"/>
      <c r="P11" s="1"/>
      <c r="Q11" s="1"/>
      <c r="R11" s="1"/>
    </row>
    <row r="12" spans="1:18" ht="12.75" customHeight="1" x14ac:dyDescent="0.15">
      <c r="A12" s="101" t="s">
        <v>12</v>
      </c>
      <c r="B12" s="102"/>
      <c r="C12" s="74"/>
      <c r="D12" s="48"/>
      <c r="E12" s="17"/>
      <c r="F12" s="18"/>
      <c r="G12" s="29"/>
      <c r="H12" s="31"/>
      <c r="I12" s="32"/>
      <c r="J12" s="29"/>
      <c r="K12" s="31"/>
      <c r="L12" s="32"/>
      <c r="M12" s="87"/>
      <c r="N12" s="61"/>
      <c r="O12" s="71"/>
      <c r="P12" s="1"/>
      <c r="Q12" s="1"/>
      <c r="R12" s="1"/>
    </row>
    <row r="13" spans="1:18" ht="12.75" customHeight="1" x14ac:dyDescent="0.15">
      <c r="A13" s="101"/>
      <c r="B13" s="102"/>
      <c r="C13" s="74"/>
      <c r="D13" s="48"/>
      <c r="E13" s="13"/>
      <c r="F13" s="14"/>
      <c r="G13" s="30"/>
      <c r="H13" s="33"/>
      <c r="I13" s="34"/>
      <c r="J13" s="30"/>
      <c r="K13" s="33"/>
      <c r="L13" s="34"/>
      <c r="M13" s="87"/>
      <c r="N13" s="62"/>
      <c r="O13" s="71"/>
      <c r="P13" s="1"/>
      <c r="Q13" s="1"/>
      <c r="R13" s="1"/>
    </row>
    <row r="14" spans="1:18" ht="12.75" customHeight="1" x14ac:dyDescent="0.15">
      <c r="A14" s="101" t="s">
        <v>16</v>
      </c>
      <c r="B14" s="102"/>
      <c r="C14" s="82"/>
      <c r="D14" s="50"/>
      <c r="E14" s="19" t="s">
        <v>59</v>
      </c>
      <c r="F14" s="24" t="str">
        <f>IF(AND(E6="",E8="",E10="",E12=""),"",SUM(E6:F13))</f>
        <v/>
      </c>
      <c r="G14" s="35" t="s">
        <v>32</v>
      </c>
      <c r="H14" s="36"/>
      <c r="I14" s="37"/>
      <c r="J14" s="35" t="s">
        <v>29</v>
      </c>
      <c r="K14" s="36"/>
      <c r="L14" s="37"/>
      <c r="M14" s="90">
        <v>40</v>
      </c>
      <c r="N14" s="63" t="s">
        <v>57</v>
      </c>
      <c r="O14" s="71" t="str">
        <f>IF(COUNT(E16,E18)&gt;=1,IF(F30&gt;=10000,IF(COUNT(E6,E8,E10,E12,F22)&gt;=1,IF(F30&gt;=100000,ROUND(40*(F20/F30),2),IF(F30&gt;=50000,ROUND(K19*(F20/F30),2),ROUND(H19*(F20/F30),2))),IF(F20&gt;=100000,40,IF(F30&gt;=50000,ROUND(K19,2),ROUND(H19,2)))),""),"")</f>
        <v/>
      </c>
      <c r="P14" s="1"/>
      <c r="Q14" s="1"/>
      <c r="R14" s="1"/>
    </row>
    <row r="15" spans="1:18" ht="12.75" customHeight="1" x14ac:dyDescent="0.15">
      <c r="A15" s="101"/>
      <c r="B15" s="102"/>
      <c r="C15" s="85"/>
      <c r="D15" s="50"/>
      <c r="E15" s="20"/>
      <c r="F15" s="25"/>
      <c r="G15" s="38"/>
      <c r="H15" s="36"/>
      <c r="I15" s="37"/>
      <c r="J15" s="38"/>
      <c r="K15" s="36"/>
      <c r="L15" s="37"/>
      <c r="M15" s="90"/>
      <c r="N15" s="60"/>
      <c r="O15" s="71"/>
      <c r="P15" s="1"/>
      <c r="Q15" s="1"/>
      <c r="R15" s="1"/>
    </row>
    <row r="16" spans="1:18" ht="12.75" customHeight="1" x14ac:dyDescent="0.15">
      <c r="A16" s="101" t="s">
        <v>17</v>
      </c>
      <c r="B16" s="102"/>
      <c r="C16" s="74" t="s">
        <v>60</v>
      </c>
      <c r="D16" s="48" t="s">
        <v>61</v>
      </c>
      <c r="E16" s="15"/>
      <c r="F16" s="16"/>
      <c r="G16" s="38"/>
      <c r="H16" s="36"/>
      <c r="I16" s="37"/>
      <c r="J16" s="38"/>
      <c r="K16" s="36"/>
      <c r="L16" s="37"/>
      <c r="M16" s="90"/>
      <c r="N16" s="60"/>
      <c r="O16" s="71"/>
      <c r="P16" s="1"/>
      <c r="Q16" s="1"/>
      <c r="R16" s="1"/>
    </row>
    <row r="17" spans="1:18" ht="12.75" customHeight="1" x14ac:dyDescent="0.15">
      <c r="A17" s="101"/>
      <c r="B17" s="102"/>
      <c r="C17" s="74"/>
      <c r="D17" s="48"/>
      <c r="E17" s="13"/>
      <c r="F17" s="14"/>
      <c r="G17" s="39" t="s">
        <v>25</v>
      </c>
      <c r="H17" s="40"/>
      <c r="I17" s="37" t="s">
        <v>33</v>
      </c>
      <c r="J17" s="39" t="s">
        <v>22</v>
      </c>
      <c r="K17" s="40"/>
      <c r="L17" s="37" t="s">
        <v>34</v>
      </c>
      <c r="M17" s="90"/>
      <c r="N17" s="60"/>
      <c r="O17" s="71"/>
      <c r="P17" s="1"/>
      <c r="Q17" s="1"/>
      <c r="R17" s="1"/>
    </row>
    <row r="18" spans="1:18" ht="12.75" customHeight="1" x14ac:dyDescent="0.15">
      <c r="A18" s="101" t="s">
        <v>18</v>
      </c>
      <c r="B18" s="102"/>
      <c r="C18" s="74"/>
      <c r="D18" s="48"/>
      <c r="E18" s="15"/>
      <c r="F18" s="16"/>
      <c r="G18" s="39" t="s">
        <v>23</v>
      </c>
      <c r="H18" s="40"/>
      <c r="I18" s="37"/>
      <c r="J18" s="39" t="s">
        <v>23</v>
      </c>
      <c r="K18" s="40"/>
      <c r="L18" s="37"/>
      <c r="M18" s="90"/>
      <c r="N18" s="61" t="s">
        <v>49</v>
      </c>
      <c r="O18" s="71"/>
      <c r="P18" s="1"/>
      <c r="Q18" s="1"/>
      <c r="R18" s="1"/>
    </row>
    <row r="19" spans="1:18" ht="12.75" customHeight="1" x14ac:dyDescent="0.15">
      <c r="A19" s="101"/>
      <c r="B19" s="102"/>
      <c r="C19" s="74"/>
      <c r="D19" s="48"/>
      <c r="E19" s="13"/>
      <c r="F19" s="14"/>
      <c r="G19" s="29" t="s">
        <v>24</v>
      </c>
      <c r="H19" s="31" t="str">
        <f>IF(AND(E16="",E18=""),"",IF(AND(50000&gt;F30,F30&gt;=10000),ROUND(4+(((F30-10000)/10000)*4),2),""))</f>
        <v/>
      </c>
      <c r="I19" s="32"/>
      <c r="J19" s="29" t="s">
        <v>24</v>
      </c>
      <c r="K19" s="31" t="str">
        <f>IF(AND(E16="",E18=""),"",IF(AND(100000&gt;F30,F30&gt;=50000),ROUND(4+(((F30-10000)/10000)*4),2),""))</f>
        <v/>
      </c>
      <c r="L19" s="32"/>
      <c r="M19" s="90"/>
      <c r="N19" s="61"/>
      <c r="O19" s="71"/>
      <c r="P19" s="1"/>
      <c r="Q19" s="1"/>
      <c r="R19" s="1"/>
    </row>
    <row r="20" spans="1:18" ht="12.75" customHeight="1" x14ac:dyDescent="0.15">
      <c r="A20" s="101" t="s">
        <v>16</v>
      </c>
      <c r="B20" s="102"/>
      <c r="C20" s="105"/>
      <c r="D20" s="50"/>
      <c r="E20" s="19" t="s">
        <v>51</v>
      </c>
      <c r="F20" s="24" t="str">
        <f>IF(AND(E16="",E18=""),"",SUM(E16:F19))</f>
        <v/>
      </c>
      <c r="G20" s="29"/>
      <c r="H20" s="31"/>
      <c r="I20" s="32"/>
      <c r="J20" s="29"/>
      <c r="K20" s="31"/>
      <c r="L20" s="32"/>
      <c r="M20" s="90"/>
      <c r="N20" s="61"/>
      <c r="O20" s="71"/>
      <c r="P20" s="1"/>
      <c r="Q20" s="1"/>
      <c r="R20" s="1"/>
    </row>
    <row r="21" spans="1:18" ht="12.75" customHeight="1" x14ac:dyDescent="0.15">
      <c r="A21" s="101"/>
      <c r="B21" s="102"/>
      <c r="C21" s="105"/>
      <c r="D21" s="50"/>
      <c r="E21" s="20"/>
      <c r="F21" s="25"/>
      <c r="G21" s="30"/>
      <c r="H21" s="33"/>
      <c r="I21" s="34"/>
      <c r="J21" s="30"/>
      <c r="K21" s="33"/>
      <c r="L21" s="34"/>
      <c r="M21" s="90"/>
      <c r="N21" s="62"/>
      <c r="O21" s="71"/>
      <c r="P21" s="1"/>
      <c r="Q21" s="1"/>
      <c r="R21" s="1"/>
    </row>
    <row r="22" spans="1:18" ht="9" customHeight="1" x14ac:dyDescent="0.15">
      <c r="A22" s="91" t="s">
        <v>19</v>
      </c>
      <c r="B22" s="102"/>
      <c r="C22" s="74" t="s">
        <v>60</v>
      </c>
      <c r="D22" s="48" t="s">
        <v>60</v>
      </c>
      <c r="E22" s="94" t="s">
        <v>52</v>
      </c>
      <c r="F22" s="21"/>
      <c r="G22" s="64" t="s">
        <v>35</v>
      </c>
      <c r="H22" s="65"/>
      <c r="I22" s="66"/>
      <c r="J22" s="64" t="s">
        <v>37</v>
      </c>
      <c r="K22" s="65"/>
      <c r="L22" s="66"/>
      <c r="M22" s="90">
        <v>16</v>
      </c>
      <c r="N22" s="63" t="s">
        <v>50</v>
      </c>
      <c r="O22" s="71" t="str">
        <f>IF(COUNT(F22)=1,IF(F30&gt;=10000,IF(COUNT(E6,E8,E10,E12,E16,E18)&gt;=1,IF(F30&gt;=100000,ROUND(16*(F22/F30),2),IF(F30&gt;=50000,ROUND(K28*(F22/F30),2),ROUND(H28*(F22/F30),2))),IF(F22&gt;=100000,16,IF(F30&gt;=50000,ROUND(K28,2),ROUND(H28,2)))),""),"")</f>
        <v/>
      </c>
      <c r="P22" s="1"/>
      <c r="Q22" s="1"/>
      <c r="R22" s="1"/>
    </row>
    <row r="23" spans="1:18" ht="9" customHeight="1" x14ac:dyDescent="0.15">
      <c r="A23" s="101"/>
      <c r="B23" s="102"/>
      <c r="C23" s="74"/>
      <c r="D23" s="48"/>
      <c r="E23" s="95"/>
      <c r="F23" s="22"/>
      <c r="G23" s="67"/>
      <c r="H23" s="68"/>
      <c r="I23" s="69"/>
      <c r="J23" s="67"/>
      <c r="K23" s="68"/>
      <c r="L23" s="69"/>
      <c r="M23" s="90"/>
      <c r="N23" s="60"/>
      <c r="O23" s="71"/>
      <c r="P23" s="1"/>
      <c r="Q23" s="1"/>
      <c r="R23" s="1"/>
    </row>
    <row r="24" spans="1:18" ht="9" customHeight="1" x14ac:dyDescent="0.15">
      <c r="A24" s="101"/>
      <c r="B24" s="102"/>
      <c r="C24" s="74"/>
      <c r="D24" s="48"/>
      <c r="E24" s="95"/>
      <c r="F24" s="22"/>
      <c r="G24" s="88" t="s">
        <v>22</v>
      </c>
      <c r="H24" s="89"/>
      <c r="I24" s="37" t="s">
        <v>36</v>
      </c>
      <c r="J24" s="88" t="s">
        <v>56</v>
      </c>
      <c r="K24" s="89"/>
      <c r="L24" s="37" t="s">
        <v>38</v>
      </c>
      <c r="M24" s="90"/>
      <c r="N24" s="60"/>
      <c r="O24" s="71"/>
      <c r="P24" s="1"/>
      <c r="Q24" s="1"/>
      <c r="R24" s="1"/>
    </row>
    <row r="25" spans="1:18" ht="9" customHeight="1" x14ac:dyDescent="0.15">
      <c r="A25" s="101"/>
      <c r="B25" s="102"/>
      <c r="C25" s="74"/>
      <c r="D25" s="48"/>
      <c r="E25" s="95"/>
      <c r="F25" s="22"/>
      <c r="G25" s="88"/>
      <c r="H25" s="89"/>
      <c r="I25" s="37"/>
      <c r="J25" s="88"/>
      <c r="K25" s="89"/>
      <c r="L25" s="37"/>
      <c r="M25" s="90"/>
      <c r="N25" s="60"/>
      <c r="O25" s="71"/>
      <c r="P25" s="1"/>
      <c r="Q25" s="1"/>
      <c r="R25" s="1"/>
    </row>
    <row r="26" spans="1:18" ht="9" customHeight="1" x14ac:dyDescent="0.15">
      <c r="A26" s="101"/>
      <c r="B26" s="102"/>
      <c r="C26" s="74"/>
      <c r="D26" s="48"/>
      <c r="E26" s="95"/>
      <c r="F26" s="22"/>
      <c r="G26" s="39" t="s">
        <v>26</v>
      </c>
      <c r="H26" s="40"/>
      <c r="I26" s="37"/>
      <c r="J26" s="39" t="s">
        <v>27</v>
      </c>
      <c r="K26" s="40"/>
      <c r="L26" s="37"/>
      <c r="M26" s="90"/>
      <c r="N26" s="61" t="s">
        <v>49</v>
      </c>
      <c r="O26" s="71"/>
      <c r="P26" s="1"/>
      <c r="Q26" s="1"/>
      <c r="R26" s="1"/>
    </row>
    <row r="27" spans="1:18" ht="9" customHeight="1" x14ac:dyDescent="0.15">
      <c r="A27" s="101"/>
      <c r="B27" s="102"/>
      <c r="C27" s="74"/>
      <c r="D27" s="48"/>
      <c r="E27" s="95"/>
      <c r="F27" s="22"/>
      <c r="G27" s="39"/>
      <c r="H27" s="40"/>
      <c r="I27" s="37"/>
      <c r="J27" s="39"/>
      <c r="K27" s="40"/>
      <c r="L27" s="37"/>
      <c r="M27" s="90"/>
      <c r="N27" s="61"/>
      <c r="O27" s="71"/>
      <c r="P27" s="1"/>
      <c r="Q27" s="1"/>
      <c r="R27" s="1"/>
    </row>
    <row r="28" spans="1:18" ht="12" customHeight="1" x14ac:dyDescent="0.15">
      <c r="A28" s="101"/>
      <c r="B28" s="102"/>
      <c r="C28" s="74"/>
      <c r="D28" s="48"/>
      <c r="E28" s="95"/>
      <c r="F28" s="22"/>
      <c r="G28" s="29" t="s">
        <v>24</v>
      </c>
      <c r="H28" s="31" t="str">
        <f>IF(F22="","",IF(AND(50000&gt;F30,F30&gt;=10000),3+(((F30-10000)/10000)*2),""))</f>
        <v/>
      </c>
      <c r="I28" s="32"/>
      <c r="J28" s="29" t="s">
        <v>24</v>
      </c>
      <c r="K28" s="31" t="str">
        <f>IF(F22="","",IF(AND(100000&gt;F30,F30&gt;=50000),11+(((F30-50000)/10000)*1),""))</f>
        <v/>
      </c>
      <c r="L28" s="32"/>
      <c r="M28" s="90"/>
      <c r="N28" s="61"/>
      <c r="O28" s="71"/>
      <c r="P28" s="1"/>
      <c r="Q28" s="1"/>
      <c r="R28" s="1"/>
    </row>
    <row r="29" spans="1:18" ht="16.5" customHeight="1" x14ac:dyDescent="0.15">
      <c r="A29" s="101"/>
      <c r="B29" s="102"/>
      <c r="C29" s="74"/>
      <c r="D29" s="48"/>
      <c r="E29" s="96"/>
      <c r="F29" s="23"/>
      <c r="G29" s="30"/>
      <c r="H29" s="33"/>
      <c r="I29" s="34"/>
      <c r="J29" s="30"/>
      <c r="K29" s="33"/>
      <c r="L29" s="34"/>
      <c r="M29" s="90"/>
      <c r="N29" s="62"/>
      <c r="O29" s="71"/>
      <c r="P29" s="1"/>
      <c r="Q29" s="1"/>
      <c r="R29" s="1"/>
    </row>
    <row r="30" spans="1:18" ht="12.75" customHeight="1" x14ac:dyDescent="0.15">
      <c r="A30" s="101" t="s">
        <v>20</v>
      </c>
      <c r="B30" s="102"/>
      <c r="C30" s="105"/>
      <c r="D30" s="50"/>
      <c r="E30" s="19" t="s">
        <v>53</v>
      </c>
      <c r="F30" s="24" t="str">
        <f>IF(AND(F14="",F20="",F22=""),"",SUM(F14,F20,F22))</f>
        <v/>
      </c>
      <c r="G30" s="81"/>
      <c r="H30" s="82"/>
      <c r="I30" s="83"/>
      <c r="J30" s="81"/>
      <c r="K30" s="82"/>
      <c r="L30" s="83"/>
      <c r="M30" s="50"/>
      <c r="N30" s="50"/>
      <c r="O30" s="93" t="str">
        <f>IF(AND(O6="",O14="",O22=""),"",SUM(O6:O29))</f>
        <v/>
      </c>
      <c r="P30" s="1"/>
      <c r="Q30" s="1"/>
      <c r="R30" s="1"/>
    </row>
    <row r="31" spans="1:18" ht="12.75" customHeight="1" x14ac:dyDescent="0.15">
      <c r="A31" s="101"/>
      <c r="B31" s="102"/>
      <c r="C31" s="105"/>
      <c r="D31" s="50"/>
      <c r="E31" s="20"/>
      <c r="F31" s="25"/>
      <c r="G31" s="84"/>
      <c r="H31" s="85"/>
      <c r="I31" s="86"/>
      <c r="J31" s="84"/>
      <c r="K31" s="85"/>
      <c r="L31" s="86"/>
      <c r="M31" s="50"/>
      <c r="N31" s="50"/>
      <c r="O31" s="93"/>
      <c r="P31" s="1"/>
      <c r="Q31" s="1"/>
      <c r="R31" s="1"/>
    </row>
    <row r="32" spans="1:18" s="3" customFormat="1" ht="20.25" customHeight="1" x14ac:dyDescent="0.15">
      <c r="A32" s="27" t="s">
        <v>58</v>
      </c>
      <c r="B32" s="27"/>
      <c r="C32" s="27"/>
      <c r="D32" s="27"/>
      <c r="E32" s="27"/>
      <c r="F32" s="27"/>
      <c r="G32" s="27"/>
      <c r="H32" s="27"/>
      <c r="I32" s="27"/>
      <c r="J32" s="27"/>
      <c r="K32" s="27"/>
      <c r="L32" s="27"/>
      <c r="M32" s="27"/>
      <c r="N32" s="27"/>
      <c r="O32" s="27"/>
      <c r="P32" s="2"/>
      <c r="Q32" s="2"/>
      <c r="R32" s="2"/>
    </row>
    <row r="33" spans="1:18" s="3" customFormat="1" ht="9.75" customHeight="1" x14ac:dyDescent="0.15">
      <c r="A33" s="26" t="s">
        <v>39</v>
      </c>
      <c r="B33" s="26"/>
      <c r="C33" s="26"/>
      <c r="D33" s="26"/>
      <c r="E33" s="26"/>
      <c r="F33" s="26"/>
      <c r="G33" s="26"/>
      <c r="H33" s="26"/>
      <c r="I33" s="26"/>
      <c r="J33" s="26"/>
      <c r="K33" s="26"/>
      <c r="L33" s="26"/>
      <c r="M33" s="26"/>
      <c r="N33" s="26"/>
      <c r="O33" s="26"/>
      <c r="P33" s="2"/>
      <c r="Q33" s="2"/>
      <c r="R33" s="2"/>
    </row>
    <row r="34" spans="1:18" s="3" customFormat="1" ht="9.75" customHeight="1" x14ac:dyDescent="0.15">
      <c r="A34" s="26" t="s">
        <v>40</v>
      </c>
      <c r="B34" s="26"/>
      <c r="C34" s="26"/>
      <c r="D34" s="26"/>
      <c r="E34" s="26"/>
      <c r="F34" s="26"/>
      <c r="G34" s="26"/>
      <c r="H34" s="26"/>
      <c r="I34" s="26"/>
      <c r="J34" s="26"/>
      <c r="K34" s="26"/>
      <c r="L34" s="26"/>
      <c r="M34" s="26"/>
      <c r="N34" s="26"/>
      <c r="O34" s="26"/>
      <c r="P34" s="2"/>
      <c r="Q34" s="2"/>
      <c r="R34" s="2"/>
    </row>
    <row r="35" spans="1:18" s="3" customFormat="1" ht="9.75" customHeight="1" x14ac:dyDescent="0.15">
      <c r="A35" s="26" t="s">
        <v>41</v>
      </c>
      <c r="B35" s="26"/>
      <c r="C35" s="26"/>
      <c r="D35" s="26"/>
      <c r="E35" s="26"/>
      <c r="F35" s="26"/>
      <c r="G35" s="26"/>
      <c r="H35" s="26"/>
      <c r="I35" s="26"/>
      <c r="J35" s="26"/>
      <c r="K35" s="26"/>
      <c r="L35" s="26"/>
      <c r="M35" s="26"/>
      <c r="N35" s="26"/>
      <c r="O35" s="26"/>
      <c r="P35" s="2"/>
      <c r="Q35" s="2"/>
      <c r="R35" s="2"/>
    </row>
    <row r="36" spans="1:18" s="3" customFormat="1" ht="9.75" customHeight="1" x14ac:dyDescent="0.15">
      <c r="A36" s="26" t="s">
        <v>42</v>
      </c>
      <c r="B36" s="26"/>
      <c r="C36" s="26"/>
      <c r="D36" s="26"/>
      <c r="E36" s="26"/>
      <c r="F36" s="26"/>
      <c r="G36" s="26"/>
      <c r="H36" s="26"/>
      <c r="I36" s="26"/>
      <c r="J36" s="26"/>
      <c r="K36" s="26"/>
      <c r="L36" s="26"/>
      <c r="M36" s="26"/>
      <c r="N36" s="26"/>
      <c r="O36" s="26"/>
      <c r="P36" s="2"/>
      <c r="Q36" s="2"/>
      <c r="R36" s="2"/>
    </row>
    <row r="37" spans="1:18" s="3" customFormat="1" ht="9.75" customHeight="1" x14ac:dyDescent="0.15">
      <c r="A37" s="26" t="s">
        <v>43</v>
      </c>
      <c r="B37" s="26"/>
      <c r="C37" s="26"/>
      <c r="D37" s="26"/>
      <c r="E37" s="26"/>
      <c r="F37" s="26"/>
      <c r="G37" s="26"/>
      <c r="H37" s="26"/>
      <c r="I37" s="26"/>
      <c r="J37" s="26"/>
      <c r="K37" s="26"/>
      <c r="L37" s="26"/>
      <c r="M37" s="26"/>
      <c r="N37" s="26"/>
      <c r="O37" s="26"/>
      <c r="P37" s="2"/>
      <c r="Q37" s="2"/>
      <c r="R37" s="2"/>
    </row>
    <row r="38" spans="1:18" s="3" customFormat="1" ht="9.75" customHeight="1" x14ac:dyDescent="0.15">
      <c r="A38" s="26" t="s">
        <v>44</v>
      </c>
      <c r="B38" s="26"/>
      <c r="C38" s="26"/>
      <c r="D38" s="26"/>
      <c r="E38" s="26"/>
      <c r="F38" s="26"/>
      <c r="G38" s="26"/>
      <c r="H38" s="26"/>
      <c r="I38" s="26"/>
      <c r="J38" s="26"/>
      <c r="K38" s="26"/>
      <c r="L38" s="26"/>
      <c r="M38" s="26"/>
      <c r="N38" s="26"/>
      <c r="O38" s="26"/>
      <c r="P38" s="2"/>
      <c r="Q38" s="2"/>
      <c r="R38" s="2"/>
    </row>
    <row r="39" spans="1:18" s="3" customFormat="1" ht="9.75" customHeight="1" x14ac:dyDescent="0.15">
      <c r="A39" s="26" t="s">
        <v>45</v>
      </c>
      <c r="B39" s="26"/>
      <c r="C39" s="26"/>
      <c r="D39" s="26"/>
      <c r="E39" s="26"/>
      <c r="F39" s="26"/>
      <c r="G39" s="26"/>
      <c r="H39" s="26"/>
      <c r="I39" s="26"/>
      <c r="J39" s="26"/>
      <c r="K39" s="26"/>
      <c r="L39" s="26"/>
      <c r="M39" s="26"/>
      <c r="N39" s="26"/>
      <c r="O39" s="26"/>
      <c r="P39" s="2"/>
      <c r="Q39" s="2"/>
      <c r="R39" s="2"/>
    </row>
    <row r="40" spans="1:18" s="3" customFormat="1" ht="9.75" customHeight="1" x14ac:dyDescent="0.15">
      <c r="A40" s="26" t="s">
        <v>46</v>
      </c>
      <c r="B40" s="26"/>
      <c r="C40" s="26"/>
      <c r="D40" s="26"/>
      <c r="E40" s="26"/>
      <c r="F40" s="26"/>
      <c r="G40" s="26"/>
      <c r="H40" s="26"/>
      <c r="I40" s="26"/>
      <c r="J40" s="26"/>
      <c r="K40" s="26"/>
      <c r="L40" s="26"/>
      <c r="M40" s="26"/>
      <c r="N40" s="26"/>
      <c r="O40" s="26"/>
      <c r="P40" s="2"/>
      <c r="Q40" s="2"/>
      <c r="R40" s="2"/>
    </row>
    <row r="41" spans="1:18" s="3" customFormat="1" ht="9.75" customHeight="1" x14ac:dyDescent="0.15">
      <c r="A41" s="26" t="s">
        <v>48</v>
      </c>
      <c r="B41" s="26"/>
      <c r="C41" s="26"/>
      <c r="D41" s="26"/>
      <c r="E41" s="26"/>
      <c r="F41" s="26"/>
      <c r="G41" s="26"/>
      <c r="H41" s="26"/>
      <c r="I41" s="26"/>
      <c r="J41" s="26"/>
      <c r="K41" s="26"/>
      <c r="L41" s="26"/>
      <c r="M41" s="26"/>
      <c r="N41" s="26"/>
      <c r="O41" s="26"/>
      <c r="P41" s="2"/>
      <c r="Q41" s="2"/>
      <c r="R41" s="2"/>
    </row>
    <row r="42" spans="1:18" s="3" customFormat="1" ht="9.75" customHeight="1" x14ac:dyDescent="0.15">
      <c r="A42" s="26" t="s">
        <v>47</v>
      </c>
      <c r="B42" s="26"/>
      <c r="C42" s="26"/>
      <c r="D42" s="26"/>
      <c r="E42" s="26"/>
      <c r="F42" s="26"/>
      <c r="G42" s="26"/>
      <c r="H42" s="26"/>
      <c r="I42" s="26"/>
      <c r="J42" s="26"/>
      <c r="K42" s="26"/>
      <c r="L42" s="26"/>
      <c r="M42" s="26"/>
      <c r="N42" s="26"/>
      <c r="O42" s="26"/>
      <c r="P42" s="2"/>
      <c r="Q42" s="2"/>
      <c r="R42" s="2"/>
    </row>
    <row r="43" spans="1:18" x14ac:dyDescent="0.15">
      <c r="A43" s="4"/>
      <c r="B43" s="4"/>
      <c r="C43" s="4"/>
      <c r="D43" s="4"/>
      <c r="E43" s="4"/>
      <c r="F43" s="4"/>
      <c r="G43" s="4"/>
      <c r="H43" s="4"/>
      <c r="I43" s="4"/>
      <c r="J43" s="4"/>
      <c r="K43" s="4"/>
      <c r="L43" s="4"/>
      <c r="M43" s="4"/>
      <c r="N43" s="4"/>
      <c r="O43" s="4"/>
      <c r="P43" s="1"/>
      <c r="Q43" s="1"/>
      <c r="R43" s="1"/>
    </row>
    <row r="44" spans="1:18" x14ac:dyDescent="0.15">
      <c r="A44" s="4"/>
      <c r="B44" s="4"/>
      <c r="C44" s="4"/>
      <c r="D44" s="4"/>
      <c r="E44" s="4"/>
      <c r="F44" s="4"/>
      <c r="G44" s="4"/>
      <c r="H44" s="4"/>
      <c r="I44" s="4"/>
      <c r="J44" s="4"/>
      <c r="K44" s="4"/>
      <c r="L44" s="4"/>
      <c r="M44" s="4"/>
      <c r="N44" s="4"/>
      <c r="O44" s="4"/>
      <c r="P44" s="1"/>
      <c r="Q44" s="1"/>
      <c r="R44" s="1"/>
    </row>
    <row r="45" spans="1:18" x14ac:dyDescent="0.15">
      <c r="A45" s="1"/>
      <c r="B45" s="1"/>
      <c r="C45" s="1"/>
      <c r="D45" s="1"/>
      <c r="E45" s="1"/>
      <c r="F45" s="1"/>
      <c r="G45" s="1"/>
      <c r="H45" s="1"/>
      <c r="I45" s="1"/>
      <c r="J45" s="1"/>
      <c r="K45" s="1"/>
      <c r="L45" s="1"/>
      <c r="M45" s="1"/>
      <c r="N45" s="1"/>
      <c r="O45" s="1"/>
      <c r="P45" s="1"/>
      <c r="Q45" s="1"/>
      <c r="R45" s="1"/>
    </row>
    <row r="46" spans="1:18" x14ac:dyDescent="0.15">
      <c r="A46" s="1"/>
      <c r="B46" s="1"/>
      <c r="C46" s="1"/>
      <c r="D46" s="1"/>
      <c r="E46" s="1"/>
      <c r="F46" s="1"/>
      <c r="G46" s="1"/>
      <c r="H46" s="1"/>
      <c r="I46" s="1"/>
      <c r="J46" s="1"/>
      <c r="K46" s="1"/>
      <c r="L46" s="1"/>
      <c r="M46" s="1"/>
      <c r="N46" s="1"/>
      <c r="O46" s="1"/>
      <c r="P46" s="1"/>
      <c r="Q46" s="1"/>
      <c r="R46" s="1"/>
    </row>
    <row r="47" spans="1:18" x14ac:dyDescent="0.15">
      <c r="A47" s="1"/>
      <c r="B47" s="1"/>
      <c r="C47" s="1"/>
      <c r="D47" s="1"/>
      <c r="E47" s="1"/>
      <c r="F47" s="1"/>
      <c r="G47" s="1"/>
      <c r="H47" s="1"/>
      <c r="I47" s="1"/>
      <c r="J47" s="1"/>
      <c r="K47" s="1"/>
      <c r="L47" s="1"/>
      <c r="M47" s="1"/>
      <c r="N47" s="1"/>
      <c r="O47" s="1"/>
      <c r="P47" s="1"/>
      <c r="Q47" s="1"/>
      <c r="R47" s="1"/>
    </row>
    <row r="48" spans="1:18" x14ac:dyDescent="0.15">
      <c r="A48" s="1"/>
      <c r="B48" s="1"/>
      <c r="C48" s="1"/>
      <c r="D48" s="1"/>
      <c r="E48" s="1"/>
      <c r="F48" s="1"/>
      <c r="G48" s="1"/>
      <c r="H48" s="1"/>
      <c r="I48" s="1"/>
      <c r="J48" s="1"/>
      <c r="K48" s="1"/>
      <c r="L48" s="1"/>
      <c r="M48" s="1"/>
      <c r="N48" s="1"/>
      <c r="O48" s="1"/>
      <c r="P48" s="1"/>
      <c r="Q48" s="1"/>
      <c r="R48" s="1"/>
    </row>
    <row r="49" spans="1:18" x14ac:dyDescent="0.15">
      <c r="A49" s="1"/>
      <c r="B49" s="1"/>
      <c r="C49" s="1"/>
      <c r="D49" s="1"/>
      <c r="E49" s="1"/>
      <c r="F49" s="1"/>
      <c r="G49" s="1"/>
      <c r="H49" s="1"/>
      <c r="I49" s="1"/>
      <c r="J49" s="1"/>
      <c r="K49" s="1"/>
      <c r="L49" s="1"/>
      <c r="M49" s="1"/>
      <c r="N49" s="1"/>
      <c r="O49" s="1"/>
      <c r="P49" s="1"/>
      <c r="Q49" s="1"/>
      <c r="R49" s="1"/>
    </row>
    <row r="50" spans="1:18" x14ac:dyDescent="0.15">
      <c r="A50" s="1"/>
      <c r="B50" s="1"/>
      <c r="C50" s="1"/>
      <c r="D50" s="1"/>
      <c r="E50" s="1"/>
      <c r="F50" s="1"/>
      <c r="G50" s="1"/>
      <c r="H50" s="1"/>
      <c r="I50" s="1"/>
      <c r="J50" s="1"/>
      <c r="K50" s="1"/>
      <c r="L50" s="1"/>
      <c r="M50" s="1"/>
      <c r="N50" s="1"/>
      <c r="O50" s="1"/>
      <c r="P50" s="1"/>
      <c r="Q50" s="1"/>
      <c r="R50" s="1"/>
    </row>
    <row r="51" spans="1:18" x14ac:dyDescent="0.15">
      <c r="A51" s="1"/>
      <c r="B51" s="1"/>
      <c r="C51" s="1"/>
      <c r="D51" s="1"/>
      <c r="E51" s="1"/>
      <c r="F51" s="1"/>
      <c r="G51" s="1"/>
      <c r="H51" s="1"/>
      <c r="I51" s="1"/>
      <c r="J51" s="1"/>
      <c r="K51" s="1"/>
      <c r="L51" s="1"/>
      <c r="M51" s="1"/>
      <c r="N51" s="1"/>
      <c r="O51" s="1"/>
      <c r="P51" s="1"/>
      <c r="Q51" s="1"/>
      <c r="R51" s="1"/>
    </row>
    <row r="52" spans="1:18" x14ac:dyDescent="0.15">
      <c r="A52" s="1"/>
      <c r="B52" s="1"/>
      <c r="C52" s="1"/>
      <c r="D52" s="1"/>
      <c r="E52" s="1"/>
      <c r="F52" s="1"/>
      <c r="G52" s="1"/>
      <c r="H52" s="1"/>
      <c r="I52" s="1"/>
      <c r="J52" s="1"/>
      <c r="K52" s="1"/>
      <c r="L52" s="1"/>
      <c r="M52" s="1"/>
      <c r="N52" s="1"/>
      <c r="O52" s="1"/>
      <c r="P52" s="1"/>
      <c r="Q52" s="1"/>
      <c r="R52" s="1"/>
    </row>
    <row r="53" spans="1:18" x14ac:dyDescent="0.15">
      <c r="A53" s="1"/>
      <c r="B53" s="1"/>
      <c r="C53" s="1"/>
      <c r="D53" s="1"/>
      <c r="E53" s="1"/>
      <c r="F53" s="1"/>
      <c r="G53" s="1"/>
      <c r="H53" s="1"/>
      <c r="I53" s="1"/>
      <c r="J53" s="1"/>
      <c r="K53" s="1"/>
      <c r="L53" s="1"/>
      <c r="M53" s="1"/>
      <c r="N53" s="1"/>
      <c r="O53" s="1"/>
      <c r="P53" s="1"/>
      <c r="Q53" s="1"/>
      <c r="R53" s="1"/>
    </row>
    <row r="54" spans="1:18" x14ac:dyDescent="0.15">
      <c r="A54" s="1"/>
      <c r="B54" s="1"/>
      <c r="C54" s="1"/>
      <c r="D54" s="1"/>
      <c r="E54" s="1"/>
      <c r="F54" s="1"/>
      <c r="G54" s="1"/>
      <c r="H54" s="1"/>
      <c r="I54" s="1"/>
      <c r="J54" s="1"/>
      <c r="K54" s="1"/>
      <c r="L54" s="1"/>
      <c r="M54" s="1"/>
      <c r="N54" s="1"/>
      <c r="O54" s="1"/>
      <c r="P54" s="1"/>
      <c r="Q54" s="1"/>
      <c r="R54" s="1"/>
    </row>
    <row r="55" spans="1:18" x14ac:dyDescent="0.15">
      <c r="A55" s="1"/>
      <c r="B55" s="1"/>
      <c r="C55" s="1"/>
      <c r="D55" s="1"/>
      <c r="E55" s="1"/>
      <c r="F55" s="1"/>
      <c r="G55" s="1"/>
      <c r="H55" s="1"/>
      <c r="I55" s="1"/>
      <c r="J55" s="1"/>
      <c r="K55" s="1"/>
      <c r="L55" s="1"/>
      <c r="M55" s="1"/>
      <c r="N55" s="1"/>
      <c r="O55" s="1"/>
      <c r="P55" s="1"/>
      <c r="Q55" s="1"/>
      <c r="R55" s="1"/>
    </row>
    <row r="56" spans="1:18" x14ac:dyDescent="0.15">
      <c r="A56" s="1"/>
      <c r="B56" s="1"/>
      <c r="C56" s="1"/>
      <c r="D56" s="1"/>
      <c r="E56" s="1"/>
      <c r="F56" s="1"/>
      <c r="G56" s="1"/>
      <c r="H56" s="1"/>
      <c r="I56" s="1"/>
      <c r="J56" s="1"/>
      <c r="K56" s="1"/>
      <c r="L56" s="1"/>
      <c r="M56" s="1"/>
      <c r="N56" s="1"/>
      <c r="O56" s="1"/>
      <c r="P56" s="1"/>
      <c r="Q56" s="1"/>
      <c r="R56" s="1"/>
    </row>
    <row r="57" spans="1:18" x14ac:dyDescent="0.15">
      <c r="A57" s="1"/>
      <c r="B57" s="1"/>
      <c r="C57" s="1"/>
      <c r="D57" s="1"/>
      <c r="E57" s="1"/>
      <c r="F57" s="1"/>
      <c r="G57" s="1"/>
      <c r="H57" s="1"/>
      <c r="I57" s="1"/>
      <c r="J57" s="1"/>
      <c r="K57" s="1"/>
      <c r="L57" s="1"/>
      <c r="M57" s="1"/>
      <c r="N57" s="1"/>
      <c r="O57" s="1"/>
      <c r="P57" s="1"/>
      <c r="Q57" s="1"/>
      <c r="R57" s="1"/>
    </row>
    <row r="58" spans="1:18" x14ac:dyDescent="0.15">
      <c r="A58" s="1"/>
      <c r="B58" s="1"/>
      <c r="C58" s="1"/>
      <c r="D58" s="1"/>
      <c r="E58" s="1"/>
      <c r="F58" s="1"/>
      <c r="G58" s="1"/>
      <c r="H58" s="1"/>
      <c r="I58" s="1"/>
      <c r="J58" s="1"/>
      <c r="K58" s="1"/>
      <c r="L58" s="1"/>
      <c r="M58" s="1"/>
      <c r="N58" s="1"/>
      <c r="O58" s="1"/>
      <c r="P58" s="1"/>
      <c r="Q58" s="1"/>
      <c r="R58" s="1"/>
    </row>
    <row r="59" spans="1:18" x14ac:dyDescent="0.15">
      <c r="A59" s="1"/>
      <c r="B59" s="1"/>
      <c r="C59" s="1"/>
      <c r="D59" s="1"/>
      <c r="E59" s="1"/>
      <c r="F59" s="1"/>
      <c r="G59" s="1"/>
      <c r="H59" s="1"/>
      <c r="I59" s="1"/>
      <c r="J59" s="1"/>
      <c r="K59" s="1"/>
      <c r="L59" s="1"/>
      <c r="M59" s="1"/>
      <c r="N59" s="1"/>
      <c r="O59" s="1"/>
      <c r="P59" s="1"/>
      <c r="Q59" s="1"/>
      <c r="R59" s="1"/>
    </row>
    <row r="60" spans="1:18" x14ac:dyDescent="0.15">
      <c r="A60" s="1"/>
      <c r="B60" s="1"/>
      <c r="C60" s="1"/>
      <c r="D60" s="1"/>
      <c r="E60" s="1"/>
      <c r="F60" s="1"/>
      <c r="G60" s="1"/>
      <c r="H60" s="1"/>
      <c r="I60" s="1"/>
      <c r="J60" s="1"/>
      <c r="K60" s="1"/>
      <c r="L60" s="1"/>
      <c r="M60" s="1"/>
      <c r="N60" s="1"/>
      <c r="O60" s="1"/>
      <c r="P60" s="1"/>
      <c r="Q60" s="1"/>
      <c r="R60" s="1"/>
    </row>
    <row r="61" spans="1:18" x14ac:dyDescent="0.15">
      <c r="A61" s="1"/>
      <c r="B61" s="1"/>
      <c r="C61" s="1"/>
      <c r="D61" s="1"/>
      <c r="E61" s="1"/>
      <c r="F61" s="1"/>
      <c r="G61" s="1"/>
      <c r="H61" s="1"/>
      <c r="I61" s="1"/>
      <c r="J61" s="1"/>
      <c r="K61" s="1"/>
      <c r="L61" s="1"/>
      <c r="M61" s="1"/>
      <c r="N61" s="1"/>
      <c r="O61" s="1"/>
      <c r="P61" s="1"/>
      <c r="Q61" s="1"/>
      <c r="R61" s="1"/>
    </row>
    <row r="62" spans="1:18" x14ac:dyDescent="0.15">
      <c r="A62" s="1"/>
      <c r="B62" s="1"/>
      <c r="C62" s="1"/>
      <c r="D62" s="1"/>
      <c r="E62" s="1"/>
      <c r="F62" s="1"/>
      <c r="G62" s="1"/>
      <c r="H62" s="1"/>
      <c r="I62" s="1"/>
      <c r="J62" s="1"/>
      <c r="K62" s="1"/>
      <c r="L62" s="1"/>
      <c r="M62" s="1"/>
      <c r="N62" s="1"/>
      <c r="O62" s="1"/>
      <c r="P62" s="1"/>
      <c r="Q62" s="1"/>
      <c r="R62" s="1"/>
    </row>
    <row r="63" spans="1:18" x14ac:dyDescent="0.15">
      <c r="A63" s="1"/>
      <c r="B63" s="1"/>
      <c r="C63" s="1"/>
      <c r="D63" s="1"/>
      <c r="E63" s="1"/>
      <c r="F63" s="1"/>
      <c r="G63" s="1"/>
      <c r="H63" s="1"/>
      <c r="I63" s="1"/>
      <c r="J63" s="1"/>
      <c r="K63" s="1"/>
      <c r="L63" s="1"/>
      <c r="M63" s="1"/>
      <c r="N63" s="1"/>
      <c r="O63" s="1"/>
      <c r="P63" s="1"/>
      <c r="Q63" s="1"/>
      <c r="R63" s="1"/>
    </row>
    <row r="64" spans="1:18" x14ac:dyDescent="0.15">
      <c r="A64" s="1"/>
      <c r="B64" s="1"/>
      <c r="C64" s="1"/>
      <c r="D64" s="1"/>
      <c r="E64" s="1"/>
      <c r="F64" s="1"/>
      <c r="G64" s="1"/>
      <c r="H64" s="1"/>
      <c r="I64" s="1"/>
      <c r="J64" s="1"/>
      <c r="K64" s="1"/>
      <c r="L64" s="1"/>
      <c r="M64" s="1"/>
      <c r="N64" s="1"/>
      <c r="O64" s="1"/>
      <c r="P64" s="1"/>
      <c r="Q64" s="1"/>
      <c r="R64" s="1"/>
    </row>
    <row r="65" spans="1:18" x14ac:dyDescent="0.15">
      <c r="A65" s="1"/>
      <c r="B65" s="1"/>
      <c r="C65" s="1"/>
      <c r="D65" s="1"/>
      <c r="E65" s="1"/>
      <c r="F65" s="1"/>
      <c r="G65" s="1"/>
      <c r="H65" s="1"/>
      <c r="I65" s="1"/>
      <c r="J65" s="1"/>
      <c r="K65" s="1"/>
      <c r="L65" s="1"/>
      <c r="M65" s="1"/>
      <c r="N65" s="1"/>
      <c r="O65" s="1"/>
      <c r="P65" s="1"/>
      <c r="Q65" s="1"/>
      <c r="R65" s="1"/>
    </row>
    <row r="66" spans="1:18" x14ac:dyDescent="0.15">
      <c r="A66" s="1"/>
      <c r="B66" s="1"/>
      <c r="C66" s="1"/>
      <c r="D66" s="1"/>
      <c r="E66" s="1"/>
      <c r="F66" s="1"/>
      <c r="G66" s="1"/>
      <c r="H66" s="1"/>
      <c r="I66" s="1"/>
      <c r="J66" s="1"/>
      <c r="K66" s="1"/>
      <c r="L66" s="1"/>
      <c r="M66" s="1"/>
      <c r="N66" s="1"/>
      <c r="O66" s="1"/>
      <c r="P66" s="1"/>
      <c r="Q66" s="1"/>
      <c r="R66" s="1"/>
    </row>
    <row r="67" spans="1:18" x14ac:dyDescent="0.15">
      <c r="A67" s="1"/>
      <c r="B67" s="1"/>
      <c r="C67" s="1"/>
      <c r="D67" s="1"/>
      <c r="E67" s="1"/>
      <c r="F67" s="1"/>
      <c r="G67" s="1"/>
      <c r="H67" s="1"/>
      <c r="I67" s="1"/>
      <c r="J67" s="1"/>
      <c r="K67" s="1"/>
      <c r="L67" s="1"/>
      <c r="M67" s="1"/>
      <c r="N67" s="1"/>
      <c r="O67" s="1"/>
      <c r="P67" s="1"/>
      <c r="Q67" s="1"/>
      <c r="R67" s="1"/>
    </row>
    <row r="68" spans="1:18" x14ac:dyDescent="0.15">
      <c r="A68" s="1"/>
      <c r="B68" s="1"/>
      <c r="C68" s="1"/>
      <c r="D68" s="1"/>
      <c r="E68" s="1"/>
      <c r="F68" s="1"/>
      <c r="G68" s="1"/>
      <c r="H68" s="1"/>
      <c r="I68" s="1"/>
      <c r="J68" s="1"/>
      <c r="K68" s="1"/>
      <c r="L68" s="1"/>
      <c r="M68" s="1"/>
      <c r="N68" s="1"/>
      <c r="O68" s="1"/>
      <c r="P68" s="1"/>
      <c r="Q68" s="1"/>
      <c r="R68" s="1"/>
    </row>
    <row r="69" spans="1:18" x14ac:dyDescent="0.15">
      <c r="A69" s="1"/>
      <c r="B69" s="1"/>
      <c r="C69" s="1"/>
      <c r="D69" s="1"/>
      <c r="E69" s="1"/>
      <c r="F69" s="1"/>
      <c r="G69" s="1"/>
      <c r="H69" s="1"/>
      <c r="I69" s="1"/>
      <c r="J69" s="1"/>
      <c r="K69" s="1"/>
      <c r="L69" s="1"/>
      <c r="M69" s="1"/>
      <c r="N69" s="1"/>
      <c r="O69" s="1"/>
      <c r="P69" s="1"/>
      <c r="Q69" s="1"/>
      <c r="R69" s="1"/>
    </row>
    <row r="70" spans="1:18" x14ac:dyDescent="0.15">
      <c r="A70" s="1"/>
      <c r="B70" s="1"/>
      <c r="C70" s="1"/>
      <c r="D70" s="1"/>
      <c r="E70" s="1"/>
      <c r="F70" s="1"/>
      <c r="G70" s="1"/>
      <c r="H70" s="1"/>
      <c r="I70" s="1"/>
      <c r="J70" s="1"/>
      <c r="K70" s="1"/>
      <c r="L70" s="1"/>
      <c r="M70" s="1"/>
      <c r="N70" s="1"/>
      <c r="O70" s="1"/>
      <c r="P70" s="1"/>
      <c r="Q70" s="1"/>
      <c r="R70" s="1"/>
    </row>
    <row r="71" spans="1:18" x14ac:dyDescent="0.15">
      <c r="A71" s="1"/>
      <c r="B71" s="1"/>
      <c r="C71" s="1"/>
      <c r="D71" s="1"/>
      <c r="E71" s="1"/>
      <c r="F71" s="1"/>
      <c r="G71" s="1"/>
      <c r="H71" s="1"/>
      <c r="I71" s="1"/>
      <c r="J71" s="1"/>
      <c r="K71" s="1"/>
      <c r="L71" s="1"/>
      <c r="M71" s="1"/>
      <c r="N71" s="1"/>
      <c r="O71" s="1"/>
      <c r="P71" s="1"/>
      <c r="Q71" s="1"/>
      <c r="R71" s="1"/>
    </row>
    <row r="72" spans="1:18" x14ac:dyDescent="0.15">
      <c r="A72" s="1"/>
      <c r="B72" s="1"/>
      <c r="C72" s="1"/>
      <c r="D72" s="1"/>
      <c r="E72" s="1"/>
      <c r="F72" s="1"/>
      <c r="G72" s="1"/>
      <c r="H72" s="1"/>
      <c r="I72" s="1"/>
      <c r="J72" s="1"/>
      <c r="K72" s="1"/>
      <c r="L72" s="1"/>
      <c r="M72" s="1"/>
      <c r="N72" s="1"/>
      <c r="O72" s="1"/>
      <c r="P72" s="1"/>
      <c r="Q72" s="1"/>
      <c r="R72" s="1"/>
    </row>
    <row r="73" spans="1:18" x14ac:dyDescent="0.15">
      <c r="A73" s="1"/>
      <c r="B73" s="1"/>
      <c r="C73" s="1"/>
      <c r="D73" s="1"/>
      <c r="E73" s="1"/>
      <c r="F73" s="1"/>
      <c r="G73" s="1"/>
      <c r="H73" s="1"/>
      <c r="I73" s="1"/>
      <c r="J73" s="1"/>
      <c r="K73" s="1"/>
      <c r="L73" s="1"/>
      <c r="M73" s="1"/>
      <c r="N73" s="1"/>
      <c r="O73" s="1"/>
      <c r="P73" s="1"/>
      <c r="Q73" s="1"/>
      <c r="R73" s="1"/>
    </row>
    <row r="74" spans="1:18" x14ac:dyDescent="0.15">
      <c r="A74" s="1"/>
      <c r="B74" s="1"/>
      <c r="C74" s="1"/>
      <c r="D74" s="1"/>
      <c r="E74" s="1"/>
      <c r="F74" s="1"/>
      <c r="G74" s="1"/>
      <c r="H74" s="1"/>
      <c r="I74" s="1"/>
      <c r="J74" s="1"/>
      <c r="K74" s="1"/>
      <c r="L74" s="1"/>
      <c r="M74" s="1"/>
      <c r="N74" s="1"/>
      <c r="O74" s="1"/>
      <c r="P74" s="1"/>
      <c r="Q74" s="1"/>
      <c r="R74" s="1"/>
    </row>
    <row r="75" spans="1:18" x14ac:dyDescent="0.15">
      <c r="A75" s="1"/>
      <c r="B75" s="1"/>
      <c r="C75" s="1"/>
      <c r="D75" s="1"/>
      <c r="E75" s="1"/>
      <c r="F75" s="1"/>
      <c r="G75" s="1"/>
      <c r="H75" s="1"/>
      <c r="I75" s="1"/>
      <c r="J75" s="1"/>
      <c r="K75" s="1"/>
      <c r="L75" s="1"/>
      <c r="M75" s="1"/>
      <c r="N75" s="1"/>
      <c r="O75" s="1"/>
      <c r="P75" s="1"/>
      <c r="Q75" s="1"/>
      <c r="R75" s="1"/>
    </row>
    <row r="76" spans="1:18" x14ac:dyDescent="0.15">
      <c r="A76" s="1"/>
      <c r="B76" s="1"/>
      <c r="C76" s="1"/>
      <c r="D76" s="1"/>
      <c r="E76" s="1"/>
      <c r="F76" s="1"/>
      <c r="G76" s="1"/>
      <c r="H76" s="1"/>
      <c r="I76" s="1"/>
      <c r="J76" s="1"/>
      <c r="K76" s="1"/>
      <c r="L76" s="1"/>
      <c r="M76" s="1"/>
      <c r="N76" s="1"/>
      <c r="O76" s="1"/>
      <c r="P76" s="1"/>
      <c r="Q76" s="1"/>
      <c r="R76" s="1"/>
    </row>
    <row r="77" spans="1:18" x14ac:dyDescent="0.15">
      <c r="A77" s="1"/>
      <c r="B77" s="1"/>
      <c r="C77" s="1"/>
      <c r="D77" s="1"/>
      <c r="E77" s="1"/>
      <c r="F77" s="1"/>
      <c r="G77" s="1"/>
      <c r="H77" s="1"/>
      <c r="I77" s="1"/>
      <c r="J77" s="1"/>
      <c r="K77" s="1"/>
      <c r="L77" s="1"/>
      <c r="M77" s="1"/>
      <c r="N77" s="1"/>
      <c r="O77" s="1"/>
      <c r="P77" s="1"/>
      <c r="Q77" s="1"/>
      <c r="R77" s="1"/>
    </row>
    <row r="78" spans="1:18" x14ac:dyDescent="0.15">
      <c r="A78" s="1"/>
      <c r="B78" s="1"/>
      <c r="C78" s="1"/>
      <c r="D78" s="1"/>
      <c r="E78" s="1"/>
      <c r="F78" s="1"/>
      <c r="G78" s="1"/>
      <c r="H78" s="1"/>
      <c r="I78" s="1"/>
      <c r="J78" s="1"/>
      <c r="K78" s="1"/>
      <c r="L78" s="1"/>
      <c r="M78" s="1"/>
      <c r="N78" s="1"/>
      <c r="O78" s="1"/>
      <c r="P78" s="1"/>
      <c r="Q78" s="1"/>
      <c r="R78" s="1"/>
    </row>
    <row r="79" spans="1:18" x14ac:dyDescent="0.15">
      <c r="A79" s="1"/>
      <c r="B79" s="1"/>
      <c r="C79" s="1"/>
      <c r="D79" s="1"/>
      <c r="E79" s="1"/>
      <c r="F79" s="1"/>
      <c r="G79" s="1"/>
      <c r="H79" s="1"/>
      <c r="I79" s="1"/>
      <c r="J79" s="1"/>
      <c r="K79" s="1"/>
      <c r="L79" s="1"/>
      <c r="M79" s="1"/>
      <c r="N79" s="1"/>
      <c r="O79" s="1"/>
      <c r="P79" s="1"/>
      <c r="Q79" s="1"/>
      <c r="R79" s="1"/>
    </row>
    <row r="80" spans="1:18" x14ac:dyDescent="0.15">
      <c r="A80" s="1"/>
      <c r="B80" s="1"/>
      <c r="C80" s="1"/>
      <c r="D80" s="1"/>
      <c r="E80" s="1"/>
      <c r="F80" s="1"/>
      <c r="G80" s="1"/>
      <c r="H80" s="1"/>
      <c r="I80" s="1"/>
      <c r="J80" s="1"/>
      <c r="K80" s="1"/>
      <c r="L80" s="1"/>
      <c r="M80" s="1"/>
      <c r="N80" s="1"/>
      <c r="O80" s="1"/>
      <c r="P80" s="1"/>
      <c r="Q80" s="1"/>
      <c r="R80" s="1"/>
    </row>
  </sheetData>
  <sheetProtection password="EA15" sheet="1" objects="1" scenarios="1" selectLockedCells="1"/>
  <mergeCells count="113">
    <mergeCell ref="C2:C5"/>
    <mergeCell ref="D2:D5"/>
    <mergeCell ref="C6:C13"/>
    <mergeCell ref="D6:D13"/>
    <mergeCell ref="C14:C15"/>
    <mergeCell ref="A30:B31"/>
    <mergeCell ref="A6:B7"/>
    <mergeCell ref="A8:B9"/>
    <mergeCell ref="A10:B11"/>
    <mergeCell ref="A12:B13"/>
    <mergeCell ref="A14:B15"/>
    <mergeCell ref="A16:B17"/>
    <mergeCell ref="A18:B19"/>
    <mergeCell ref="A20:B21"/>
    <mergeCell ref="A22:B29"/>
    <mergeCell ref="C30:D31"/>
    <mergeCell ref="C16:C19"/>
    <mergeCell ref="D16:D19"/>
    <mergeCell ref="C20:C21"/>
    <mergeCell ref="D20:D21"/>
    <mergeCell ref="C22:C29"/>
    <mergeCell ref="D22:D29"/>
    <mergeCell ref="O30:O31"/>
    <mergeCell ref="O22:O29"/>
    <mergeCell ref="O14:O21"/>
    <mergeCell ref="G24:H25"/>
    <mergeCell ref="G26:H27"/>
    <mergeCell ref="G28:G29"/>
    <mergeCell ref="H28:I29"/>
    <mergeCell ref="I24:I27"/>
    <mergeCell ref="E18:F19"/>
    <mergeCell ref="E20:E21"/>
    <mergeCell ref="E22:E29"/>
    <mergeCell ref="E30:E31"/>
    <mergeCell ref="O6:O13"/>
    <mergeCell ref="G3:M3"/>
    <mergeCell ref="G2:M2"/>
    <mergeCell ref="G11:G13"/>
    <mergeCell ref="H11:I13"/>
    <mergeCell ref="J6:L8"/>
    <mergeCell ref="J9:K9"/>
    <mergeCell ref="J30:L31"/>
    <mergeCell ref="G30:I31"/>
    <mergeCell ref="J22:L23"/>
    <mergeCell ref="G18:H18"/>
    <mergeCell ref="G10:H10"/>
    <mergeCell ref="G9:H9"/>
    <mergeCell ref="I9:I10"/>
    <mergeCell ref="G6:I8"/>
    <mergeCell ref="M6:M13"/>
    <mergeCell ref="J24:K25"/>
    <mergeCell ref="L24:L27"/>
    <mergeCell ref="J26:K27"/>
    <mergeCell ref="M14:M21"/>
    <mergeCell ref="M4:M5"/>
    <mergeCell ref="M22:M29"/>
    <mergeCell ref="M30:M31"/>
    <mergeCell ref="N26:N29"/>
    <mergeCell ref="N6:N9"/>
    <mergeCell ref="N10:N13"/>
    <mergeCell ref="N14:N17"/>
    <mergeCell ref="N18:N21"/>
    <mergeCell ref="N22:N25"/>
    <mergeCell ref="G22:I23"/>
    <mergeCell ref="J28:J29"/>
    <mergeCell ref="K28:L29"/>
    <mergeCell ref="N30:N31"/>
    <mergeCell ref="A1:O1"/>
    <mergeCell ref="G19:G21"/>
    <mergeCell ref="H19:I21"/>
    <mergeCell ref="J14:L16"/>
    <mergeCell ref="J17:K17"/>
    <mergeCell ref="L17:L18"/>
    <mergeCell ref="J18:K18"/>
    <mergeCell ref="J19:J21"/>
    <mergeCell ref="K19:L21"/>
    <mergeCell ref="L9:L10"/>
    <mergeCell ref="J10:K10"/>
    <mergeCell ref="J11:J13"/>
    <mergeCell ref="K11:L13"/>
    <mergeCell ref="G14:I16"/>
    <mergeCell ref="G17:H17"/>
    <mergeCell ref="I17:I18"/>
    <mergeCell ref="G4:I5"/>
    <mergeCell ref="J4:L5"/>
    <mergeCell ref="N2:N5"/>
    <mergeCell ref="O2:O5"/>
    <mergeCell ref="D14:D15"/>
    <mergeCell ref="A4:B5"/>
    <mergeCell ref="A2:B2"/>
    <mergeCell ref="A3:B3"/>
    <mergeCell ref="A42:O42"/>
    <mergeCell ref="A37:O37"/>
    <mergeCell ref="A38:O38"/>
    <mergeCell ref="A39:O39"/>
    <mergeCell ref="A40:O40"/>
    <mergeCell ref="A41:O41"/>
    <mergeCell ref="A32:O32"/>
    <mergeCell ref="A33:O33"/>
    <mergeCell ref="A34:O34"/>
    <mergeCell ref="A35:O35"/>
    <mergeCell ref="A36:O36"/>
    <mergeCell ref="E2:F5"/>
    <mergeCell ref="E6:F7"/>
    <mergeCell ref="E8:F9"/>
    <mergeCell ref="E10:F11"/>
    <mergeCell ref="E12:F13"/>
    <mergeCell ref="E14:E15"/>
    <mergeCell ref="E16:F17"/>
    <mergeCell ref="F22:F29"/>
    <mergeCell ref="F30:F31"/>
    <mergeCell ref="F14:F15"/>
    <mergeCell ref="F20:F21"/>
  </mergeCells>
  <phoneticPr fontId="1"/>
  <dataValidations count="1">
    <dataValidation type="decimal" allowBlank="1" showInputMessage="1" showErrorMessage="1" sqref="E6:F13 E16:F19 F22:F29">
      <formula1>0</formula1>
      <formula2>1000000</formula2>
    </dataValidation>
  </dataValidations>
  <pageMargins left="0.7" right="0.71557971014492749" top="0.75" bottom="0.5671296296296296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80"/>
  <sheetViews>
    <sheetView view="pageLayout" zoomScaleNormal="100" workbookViewId="0">
      <selection activeCell="E6" sqref="E6:F7"/>
    </sheetView>
  </sheetViews>
  <sheetFormatPr defaultRowHeight="13.5" x14ac:dyDescent="0.15"/>
  <cols>
    <col min="1" max="2" width="6.875" customWidth="1"/>
    <col min="3" max="4" width="11.125" customWidth="1"/>
    <col min="5" max="5" width="1.375" customWidth="1"/>
    <col min="6" max="6" width="12" customWidth="1"/>
    <col min="7" max="12" width="7.75" customWidth="1"/>
    <col min="13" max="13" width="12.25" customWidth="1"/>
    <col min="14" max="15" width="12.875" customWidth="1"/>
    <col min="17" max="17" width="7.5" customWidth="1"/>
  </cols>
  <sheetData>
    <row r="1" spans="1:18" ht="22.5" customHeight="1" x14ac:dyDescent="0.15">
      <c r="A1" s="28" t="s">
        <v>28</v>
      </c>
      <c r="B1" s="28"/>
      <c r="C1" s="28"/>
      <c r="D1" s="28"/>
      <c r="E1" s="28"/>
      <c r="F1" s="28"/>
      <c r="G1" s="28"/>
      <c r="H1" s="28"/>
      <c r="I1" s="28"/>
      <c r="J1" s="28"/>
      <c r="K1" s="28"/>
      <c r="L1" s="28"/>
      <c r="M1" s="28"/>
      <c r="N1" s="28"/>
      <c r="O1" s="28"/>
    </row>
    <row r="2" spans="1:18" ht="22.5" customHeight="1" x14ac:dyDescent="0.15">
      <c r="A2" s="55" t="s">
        <v>0</v>
      </c>
      <c r="B2" s="56"/>
      <c r="C2" s="97" t="s">
        <v>2</v>
      </c>
      <c r="D2" s="97" t="s">
        <v>3</v>
      </c>
      <c r="E2" s="5" t="s">
        <v>4</v>
      </c>
      <c r="F2" s="6"/>
      <c r="G2" s="75" t="s">
        <v>5</v>
      </c>
      <c r="H2" s="76"/>
      <c r="I2" s="76"/>
      <c r="J2" s="76"/>
      <c r="K2" s="76"/>
      <c r="L2" s="76"/>
      <c r="M2" s="77"/>
      <c r="N2" s="47" t="s">
        <v>10</v>
      </c>
      <c r="O2" s="47" t="s">
        <v>11</v>
      </c>
      <c r="P2" s="1"/>
      <c r="Q2" s="1"/>
      <c r="R2" s="1"/>
    </row>
    <row r="3" spans="1:18" ht="15" customHeight="1" x14ac:dyDescent="0.15">
      <c r="A3" s="57"/>
      <c r="B3" s="58"/>
      <c r="C3" s="74"/>
      <c r="D3" s="74"/>
      <c r="E3" s="7"/>
      <c r="F3" s="8"/>
      <c r="G3" s="72" t="s">
        <v>6</v>
      </c>
      <c r="H3" s="73"/>
      <c r="I3" s="73"/>
      <c r="J3" s="73"/>
      <c r="K3" s="73"/>
      <c r="L3" s="73"/>
      <c r="M3" s="74"/>
      <c r="N3" s="48"/>
      <c r="O3" s="48"/>
      <c r="P3" s="1"/>
      <c r="Q3" s="1"/>
      <c r="R3" s="1"/>
    </row>
    <row r="4" spans="1:18" ht="17.25" customHeight="1" x14ac:dyDescent="0.15">
      <c r="A4" s="51" t="s">
        <v>1</v>
      </c>
      <c r="B4" s="52"/>
      <c r="C4" s="74"/>
      <c r="D4" s="74"/>
      <c r="E4" s="7"/>
      <c r="F4" s="8"/>
      <c r="G4" s="41" t="s">
        <v>7</v>
      </c>
      <c r="H4" s="42"/>
      <c r="I4" s="43"/>
      <c r="J4" s="41" t="s">
        <v>8</v>
      </c>
      <c r="K4" s="42"/>
      <c r="L4" s="43"/>
      <c r="M4" s="91" t="s">
        <v>9</v>
      </c>
      <c r="N4" s="48"/>
      <c r="O4" s="48"/>
      <c r="P4" s="1"/>
      <c r="Q4" s="1"/>
      <c r="R4" s="1"/>
    </row>
    <row r="5" spans="1:18" ht="17.25" customHeight="1" thickBot="1" x14ac:dyDescent="0.2">
      <c r="A5" s="53"/>
      <c r="B5" s="54"/>
      <c r="C5" s="98"/>
      <c r="D5" s="98"/>
      <c r="E5" s="9"/>
      <c r="F5" s="10"/>
      <c r="G5" s="44"/>
      <c r="H5" s="45"/>
      <c r="I5" s="46"/>
      <c r="J5" s="44"/>
      <c r="K5" s="45"/>
      <c r="L5" s="46"/>
      <c r="M5" s="92"/>
      <c r="N5" s="49"/>
      <c r="O5" s="49"/>
      <c r="P5" s="1"/>
      <c r="Q5" s="1"/>
      <c r="R5" s="1"/>
    </row>
    <row r="6" spans="1:18" ht="12.75" customHeight="1" thickTop="1" x14ac:dyDescent="0.15">
      <c r="A6" s="103" t="s">
        <v>13</v>
      </c>
      <c r="B6" s="104"/>
      <c r="C6" s="99" t="s">
        <v>60</v>
      </c>
      <c r="D6" s="100" t="s">
        <v>61</v>
      </c>
      <c r="E6" s="11">
        <v>30544.67</v>
      </c>
      <c r="F6" s="12"/>
      <c r="G6" s="78" t="s">
        <v>29</v>
      </c>
      <c r="H6" s="79"/>
      <c r="I6" s="80"/>
      <c r="J6" s="78" t="s">
        <v>31</v>
      </c>
      <c r="K6" s="79"/>
      <c r="L6" s="80"/>
      <c r="M6" s="87">
        <v>26</v>
      </c>
      <c r="N6" s="59" t="s">
        <v>21</v>
      </c>
      <c r="O6" s="70">
        <f>IF(COUNT(E6,E8,E10,E12)&gt;=1,IF(F30&gt;=10000,(IF(COUNT(E16,E18,F22)&gt;=1,(IF(F30&gt;=100000,ROUND(26*(F14/F30),2),IF(F30&gt;=50000,ROUND(K11*(F14/F30),2),ROUND(H11*(F14/F30),2)))),IF(F14&gt;=100000,26,IF(COUNT(H11)=1,ROUND(H11,2),ROUND(K11,2))))),""),"")</f>
        <v>9.74</v>
      </c>
      <c r="P6" s="1"/>
      <c r="Q6" s="1"/>
      <c r="R6" s="1"/>
    </row>
    <row r="7" spans="1:18" ht="12.75" customHeight="1" x14ac:dyDescent="0.15">
      <c r="A7" s="101"/>
      <c r="B7" s="102"/>
      <c r="C7" s="74"/>
      <c r="D7" s="48"/>
      <c r="E7" s="13"/>
      <c r="F7" s="14"/>
      <c r="G7" s="38"/>
      <c r="H7" s="36"/>
      <c r="I7" s="37"/>
      <c r="J7" s="38"/>
      <c r="K7" s="36"/>
      <c r="L7" s="37"/>
      <c r="M7" s="87"/>
      <c r="N7" s="60"/>
      <c r="O7" s="71"/>
      <c r="P7" s="1"/>
      <c r="Q7" s="1"/>
      <c r="R7" s="1"/>
    </row>
    <row r="8" spans="1:18" ht="12.75" customHeight="1" x14ac:dyDescent="0.15">
      <c r="A8" s="101" t="s">
        <v>14</v>
      </c>
      <c r="B8" s="102"/>
      <c r="C8" s="74"/>
      <c r="D8" s="48"/>
      <c r="E8" s="15">
        <v>2622.3</v>
      </c>
      <c r="F8" s="16"/>
      <c r="G8" s="38"/>
      <c r="H8" s="36"/>
      <c r="I8" s="37"/>
      <c r="J8" s="38"/>
      <c r="K8" s="36"/>
      <c r="L8" s="37"/>
      <c r="M8" s="87"/>
      <c r="N8" s="60"/>
      <c r="O8" s="71"/>
      <c r="P8" s="1"/>
      <c r="Q8" s="1"/>
      <c r="R8" s="1"/>
    </row>
    <row r="9" spans="1:18" ht="12.75" customHeight="1" x14ac:dyDescent="0.15">
      <c r="A9" s="101"/>
      <c r="B9" s="102"/>
      <c r="C9" s="74"/>
      <c r="D9" s="48"/>
      <c r="E9" s="13"/>
      <c r="F9" s="14"/>
      <c r="G9" s="39" t="s">
        <v>22</v>
      </c>
      <c r="H9" s="40"/>
      <c r="I9" s="37" t="s">
        <v>30</v>
      </c>
      <c r="J9" s="39" t="s">
        <v>55</v>
      </c>
      <c r="K9" s="40"/>
      <c r="L9" s="37" t="s">
        <v>36</v>
      </c>
      <c r="M9" s="87"/>
      <c r="N9" s="60"/>
      <c r="O9" s="71"/>
      <c r="P9" s="1"/>
      <c r="Q9" s="1"/>
      <c r="R9" s="1"/>
    </row>
    <row r="10" spans="1:18" ht="12.75" customHeight="1" x14ac:dyDescent="0.15">
      <c r="A10" s="101" t="s">
        <v>15</v>
      </c>
      <c r="B10" s="102"/>
      <c r="C10" s="74"/>
      <c r="D10" s="48"/>
      <c r="E10" s="15"/>
      <c r="F10" s="16"/>
      <c r="G10" s="39" t="s">
        <v>23</v>
      </c>
      <c r="H10" s="40"/>
      <c r="I10" s="37"/>
      <c r="J10" s="39" t="s">
        <v>23</v>
      </c>
      <c r="K10" s="40"/>
      <c r="L10" s="37"/>
      <c r="M10" s="87"/>
      <c r="N10" s="61" t="s">
        <v>49</v>
      </c>
      <c r="O10" s="71"/>
      <c r="P10" s="1"/>
      <c r="Q10" s="1"/>
      <c r="R10" s="1"/>
    </row>
    <row r="11" spans="1:18" ht="12.75" customHeight="1" x14ac:dyDescent="0.15">
      <c r="A11" s="101"/>
      <c r="B11" s="102"/>
      <c r="C11" s="74"/>
      <c r="D11" s="48"/>
      <c r="E11" s="13"/>
      <c r="F11" s="14"/>
      <c r="G11" s="29" t="s">
        <v>24</v>
      </c>
      <c r="H11" s="31" t="str">
        <f>IF(AND(E6="",E8="",E10="",E12=""),"",IF(AND(50000&gt;F30,F30&gt;=10000),ROUND(4+(((F30-10000)/10000)*3),2),""))</f>
        <v/>
      </c>
      <c r="I11" s="32"/>
      <c r="J11" s="29" t="s">
        <v>24</v>
      </c>
      <c r="K11" s="31">
        <f>IF(AND(E6="",E8="",E10="",E12=""),"",IF(AND(F30&gt;=50000,100000&gt;F30),ROUND(16+(((F30-50000)/10000)*2),2),""))</f>
        <v>18.809999999999999</v>
      </c>
      <c r="L11" s="32"/>
      <c r="M11" s="87"/>
      <c r="N11" s="61"/>
      <c r="O11" s="71"/>
      <c r="P11" s="1"/>
      <c r="Q11" s="1"/>
      <c r="R11" s="1"/>
    </row>
    <row r="12" spans="1:18" ht="12.75" customHeight="1" x14ac:dyDescent="0.15">
      <c r="A12" s="101" t="s">
        <v>12</v>
      </c>
      <c r="B12" s="102"/>
      <c r="C12" s="74"/>
      <c r="D12" s="48"/>
      <c r="E12" s="17"/>
      <c r="F12" s="18"/>
      <c r="G12" s="29"/>
      <c r="H12" s="31"/>
      <c r="I12" s="32"/>
      <c r="J12" s="29"/>
      <c r="K12" s="31"/>
      <c r="L12" s="32"/>
      <c r="M12" s="87"/>
      <c r="N12" s="61"/>
      <c r="O12" s="71"/>
      <c r="P12" s="1"/>
      <c r="Q12" s="1"/>
      <c r="R12" s="1"/>
    </row>
    <row r="13" spans="1:18" ht="12.75" customHeight="1" x14ac:dyDescent="0.15">
      <c r="A13" s="101"/>
      <c r="B13" s="102"/>
      <c r="C13" s="74"/>
      <c r="D13" s="48"/>
      <c r="E13" s="13"/>
      <c r="F13" s="14"/>
      <c r="G13" s="30"/>
      <c r="H13" s="33"/>
      <c r="I13" s="34"/>
      <c r="J13" s="30"/>
      <c r="K13" s="33"/>
      <c r="L13" s="34"/>
      <c r="M13" s="87"/>
      <c r="N13" s="62"/>
      <c r="O13" s="71"/>
      <c r="P13" s="1"/>
      <c r="Q13" s="1"/>
      <c r="R13" s="1"/>
    </row>
    <row r="14" spans="1:18" ht="12.75" customHeight="1" x14ac:dyDescent="0.15">
      <c r="A14" s="101" t="s">
        <v>16</v>
      </c>
      <c r="B14" s="102"/>
      <c r="C14" s="82"/>
      <c r="D14" s="50"/>
      <c r="E14" s="19" t="s">
        <v>59</v>
      </c>
      <c r="F14" s="24">
        <f>IF(AND(E6="",E8="",E10="",E12=""),"",SUM(E6:F13))</f>
        <v>33166.97</v>
      </c>
      <c r="G14" s="35" t="s">
        <v>29</v>
      </c>
      <c r="H14" s="36"/>
      <c r="I14" s="37"/>
      <c r="J14" s="35" t="s">
        <v>29</v>
      </c>
      <c r="K14" s="36"/>
      <c r="L14" s="37"/>
      <c r="M14" s="90">
        <v>40</v>
      </c>
      <c r="N14" s="63" t="s">
        <v>57</v>
      </c>
      <c r="O14" s="71">
        <f>IF(COUNT(E16,E18)&gt;=1,IF(F30&gt;=10000,IF(COUNT(E6,E8,E10,E12,F22)&gt;=1,IF(F30&gt;=100000,ROUND(40*(F20/F30),2),IF(F30&gt;=50000,ROUND(K19*(F20/F30),2),ROUND(H19*(F20/F30),2))),IF(F20&gt;=100000,40,IF(F30&gt;=50000,ROUND(K19,2),ROUND(H19,2)))),""),"")</f>
        <v>1.83</v>
      </c>
      <c r="P14" s="1"/>
      <c r="Q14" s="1"/>
      <c r="R14" s="1"/>
    </row>
    <row r="15" spans="1:18" ht="12.75" customHeight="1" x14ac:dyDescent="0.15">
      <c r="A15" s="101"/>
      <c r="B15" s="102"/>
      <c r="C15" s="85"/>
      <c r="D15" s="50"/>
      <c r="E15" s="20"/>
      <c r="F15" s="25"/>
      <c r="G15" s="38"/>
      <c r="H15" s="36"/>
      <c r="I15" s="37"/>
      <c r="J15" s="38"/>
      <c r="K15" s="36"/>
      <c r="L15" s="37"/>
      <c r="M15" s="90"/>
      <c r="N15" s="60"/>
      <c r="O15" s="71"/>
      <c r="P15" s="1"/>
      <c r="Q15" s="1"/>
      <c r="R15" s="1"/>
    </row>
    <row r="16" spans="1:18" ht="12.75" customHeight="1" x14ac:dyDescent="0.15">
      <c r="A16" s="101" t="s">
        <v>17</v>
      </c>
      <c r="B16" s="102"/>
      <c r="C16" s="74" t="s">
        <v>60</v>
      </c>
      <c r="D16" s="48" t="s">
        <v>61</v>
      </c>
      <c r="E16" s="15">
        <v>4580.8</v>
      </c>
      <c r="F16" s="16"/>
      <c r="G16" s="38"/>
      <c r="H16" s="36"/>
      <c r="I16" s="37"/>
      <c r="J16" s="38"/>
      <c r="K16" s="36"/>
      <c r="L16" s="37"/>
      <c r="M16" s="90"/>
      <c r="N16" s="60"/>
      <c r="O16" s="71"/>
      <c r="P16" s="1"/>
      <c r="Q16" s="1"/>
      <c r="R16" s="1"/>
    </row>
    <row r="17" spans="1:18" ht="12.75" customHeight="1" x14ac:dyDescent="0.15">
      <c r="A17" s="101"/>
      <c r="B17" s="102"/>
      <c r="C17" s="74"/>
      <c r="D17" s="48"/>
      <c r="E17" s="13"/>
      <c r="F17" s="14"/>
      <c r="G17" s="39" t="s">
        <v>22</v>
      </c>
      <c r="H17" s="40"/>
      <c r="I17" s="37" t="s">
        <v>33</v>
      </c>
      <c r="J17" s="39" t="s">
        <v>22</v>
      </c>
      <c r="K17" s="40"/>
      <c r="L17" s="37" t="s">
        <v>33</v>
      </c>
      <c r="M17" s="90"/>
      <c r="N17" s="60"/>
      <c r="O17" s="71"/>
      <c r="P17" s="1"/>
      <c r="Q17" s="1"/>
      <c r="R17" s="1"/>
    </row>
    <row r="18" spans="1:18" ht="12.75" customHeight="1" x14ac:dyDescent="0.15">
      <c r="A18" s="101" t="s">
        <v>18</v>
      </c>
      <c r="B18" s="102"/>
      <c r="C18" s="74"/>
      <c r="D18" s="48"/>
      <c r="E18" s="15"/>
      <c r="F18" s="16"/>
      <c r="G18" s="39" t="s">
        <v>23</v>
      </c>
      <c r="H18" s="40"/>
      <c r="I18" s="37"/>
      <c r="J18" s="39" t="s">
        <v>23</v>
      </c>
      <c r="K18" s="40"/>
      <c r="L18" s="37"/>
      <c r="M18" s="90"/>
      <c r="N18" s="61" t="s">
        <v>49</v>
      </c>
      <c r="O18" s="71"/>
      <c r="P18" s="1"/>
      <c r="Q18" s="1"/>
      <c r="R18" s="1"/>
    </row>
    <row r="19" spans="1:18" ht="12.75" customHeight="1" x14ac:dyDescent="0.15">
      <c r="A19" s="101"/>
      <c r="B19" s="102"/>
      <c r="C19" s="74"/>
      <c r="D19" s="48"/>
      <c r="E19" s="13"/>
      <c r="F19" s="14"/>
      <c r="G19" s="29" t="s">
        <v>24</v>
      </c>
      <c r="H19" s="31" t="str">
        <f>IF(AND(E16="",E18=""),"",IF(AND(50000&gt;F30,F30&gt;=10000),ROUND(4+(((F30-10000)/10000)*4),2),""))</f>
        <v/>
      </c>
      <c r="I19" s="32"/>
      <c r="J19" s="29" t="s">
        <v>24</v>
      </c>
      <c r="K19" s="31">
        <f>IF(AND(E16="",E18=""),"",IF(AND(100000&gt;F30,F30&gt;=50000),ROUND(4+(((F30-10000)/10000)*4),2),""))</f>
        <v>25.63</v>
      </c>
      <c r="L19" s="32"/>
      <c r="M19" s="90"/>
      <c r="N19" s="61"/>
      <c r="O19" s="71"/>
      <c r="P19" s="1"/>
      <c r="Q19" s="1"/>
      <c r="R19" s="1"/>
    </row>
    <row r="20" spans="1:18" ht="12.75" customHeight="1" x14ac:dyDescent="0.15">
      <c r="A20" s="101" t="s">
        <v>16</v>
      </c>
      <c r="B20" s="102"/>
      <c r="C20" s="105"/>
      <c r="D20" s="50"/>
      <c r="E20" s="19" t="s">
        <v>51</v>
      </c>
      <c r="F20" s="24">
        <f>IF(AND(E16="",E18=""),"",SUM(E16:F19))</f>
        <v>4580.8</v>
      </c>
      <c r="G20" s="29"/>
      <c r="H20" s="31"/>
      <c r="I20" s="32"/>
      <c r="J20" s="29"/>
      <c r="K20" s="31"/>
      <c r="L20" s="32"/>
      <c r="M20" s="90"/>
      <c r="N20" s="61"/>
      <c r="O20" s="71"/>
      <c r="P20" s="1"/>
      <c r="Q20" s="1"/>
      <c r="R20" s="1"/>
    </row>
    <row r="21" spans="1:18" ht="12.75" customHeight="1" x14ac:dyDescent="0.15">
      <c r="A21" s="101"/>
      <c r="B21" s="102"/>
      <c r="C21" s="105"/>
      <c r="D21" s="50"/>
      <c r="E21" s="20"/>
      <c r="F21" s="25"/>
      <c r="G21" s="30"/>
      <c r="H21" s="33"/>
      <c r="I21" s="34"/>
      <c r="J21" s="30"/>
      <c r="K21" s="33"/>
      <c r="L21" s="34"/>
      <c r="M21" s="90"/>
      <c r="N21" s="62"/>
      <c r="O21" s="71"/>
      <c r="P21" s="1"/>
      <c r="Q21" s="1"/>
      <c r="R21" s="1"/>
    </row>
    <row r="22" spans="1:18" ht="9" customHeight="1" x14ac:dyDescent="0.15">
      <c r="A22" s="91" t="s">
        <v>19</v>
      </c>
      <c r="B22" s="102"/>
      <c r="C22" s="74" t="s">
        <v>60</v>
      </c>
      <c r="D22" s="48" t="s">
        <v>60</v>
      </c>
      <c r="E22" s="94" t="s">
        <v>52</v>
      </c>
      <c r="F22" s="21">
        <v>26323.77</v>
      </c>
      <c r="G22" s="64" t="s">
        <v>35</v>
      </c>
      <c r="H22" s="65"/>
      <c r="I22" s="66"/>
      <c r="J22" s="64" t="s">
        <v>37</v>
      </c>
      <c r="K22" s="65"/>
      <c r="L22" s="66"/>
      <c r="M22" s="90">
        <v>16</v>
      </c>
      <c r="N22" s="63" t="s">
        <v>50</v>
      </c>
      <c r="O22" s="71">
        <f>IF(COUNT(F22)=1,IF(F30&gt;=10000,IF(COUNT(E6,E8,E10,E12,E16,E18)&gt;=1,IF(F30&gt;=100000,ROUND(16*(F22/F30),2),IF(F30&gt;=50000,ROUND(K28*(F22/F30),2),ROUND(H28*(F22/F30),2))),IF(F22&gt;=100000,16,IF(F30&gt;=50000,ROUND(K28,2),ROUND(H28,2)))),""),"")</f>
        <v>5.0999999999999996</v>
      </c>
      <c r="P22" s="1"/>
      <c r="Q22" s="1"/>
      <c r="R22" s="1"/>
    </row>
    <row r="23" spans="1:18" ht="9" customHeight="1" x14ac:dyDescent="0.15">
      <c r="A23" s="101"/>
      <c r="B23" s="102"/>
      <c r="C23" s="74"/>
      <c r="D23" s="48"/>
      <c r="E23" s="95"/>
      <c r="F23" s="22"/>
      <c r="G23" s="67"/>
      <c r="H23" s="68"/>
      <c r="I23" s="69"/>
      <c r="J23" s="67"/>
      <c r="K23" s="68"/>
      <c r="L23" s="69"/>
      <c r="M23" s="90"/>
      <c r="N23" s="60"/>
      <c r="O23" s="71"/>
      <c r="P23" s="1"/>
      <c r="Q23" s="1"/>
      <c r="R23" s="1"/>
    </row>
    <row r="24" spans="1:18" ht="9" customHeight="1" x14ac:dyDescent="0.15">
      <c r="A24" s="101"/>
      <c r="B24" s="102"/>
      <c r="C24" s="74"/>
      <c r="D24" s="48"/>
      <c r="E24" s="95"/>
      <c r="F24" s="22"/>
      <c r="G24" s="88" t="s">
        <v>22</v>
      </c>
      <c r="H24" s="89"/>
      <c r="I24" s="37" t="s">
        <v>36</v>
      </c>
      <c r="J24" s="88" t="s">
        <v>55</v>
      </c>
      <c r="K24" s="89"/>
      <c r="L24" s="37" t="s">
        <v>38</v>
      </c>
      <c r="M24" s="90"/>
      <c r="N24" s="60"/>
      <c r="O24" s="71"/>
      <c r="P24" s="1"/>
      <c r="Q24" s="1"/>
      <c r="R24" s="1"/>
    </row>
    <row r="25" spans="1:18" ht="9" customHeight="1" x14ac:dyDescent="0.15">
      <c r="A25" s="101"/>
      <c r="B25" s="102"/>
      <c r="C25" s="74"/>
      <c r="D25" s="48"/>
      <c r="E25" s="95"/>
      <c r="F25" s="22"/>
      <c r="G25" s="88"/>
      <c r="H25" s="89"/>
      <c r="I25" s="37"/>
      <c r="J25" s="88"/>
      <c r="K25" s="89"/>
      <c r="L25" s="37"/>
      <c r="M25" s="90"/>
      <c r="N25" s="60"/>
      <c r="O25" s="71"/>
      <c r="P25" s="1"/>
      <c r="Q25" s="1"/>
      <c r="R25" s="1"/>
    </row>
    <row r="26" spans="1:18" ht="9" customHeight="1" x14ac:dyDescent="0.15">
      <c r="A26" s="101"/>
      <c r="B26" s="102"/>
      <c r="C26" s="74"/>
      <c r="D26" s="48"/>
      <c r="E26" s="95"/>
      <c r="F26" s="22"/>
      <c r="G26" s="39" t="s">
        <v>23</v>
      </c>
      <c r="H26" s="40"/>
      <c r="I26" s="37"/>
      <c r="J26" s="39" t="s">
        <v>23</v>
      </c>
      <c r="K26" s="40"/>
      <c r="L26" s="37"/>
      <c r="M26" s="90"/>
      <c r="N26" s="61" t="s">
        <v>49</v>
      </c>
      <c r="O26" s="71"/>
      <c r="P26" s="1"/>
      <c r="Q26" s="1"/>
      <c r="R26" s="1"/>
    </row>
    <row r="27" spans="1:18" ht="9" customHeight="1" x14ac:dyDescent="0.15">
      <c r="A27" s="101"/>
      <c r="B27" s="102"/>
      <c r="C27" s="74"/>
      <c r="D27" s="48"/>
      <c r="E27" s="95"/>
      <c r="F27" s="22"/>
      <c r="G27" s="39"/>
      <c r="H27" s="40"/>
      <c r="I27" s="37"/>
      <c r="J27" s="39"/>
      <c r="K27" s="40"/>
      <c r="L27" s="37"/>
      <c r="M27" s="90"/>
      <c r="N27" s="61"/>
      <c r="O27" s="71"/>
      <c r="P27" s="1"/>
      <c r="Q27" s="1"/>
      <c r="R27" s="1"/>
    </row>
    <row r="28" spans="1:18" ht="12" customHeight="1" x14ac:dyDescent="0.15">
      <c r="A28" s="101"/>
      <c r="B28" s="102"/>
      <c r="C28" s="74"/>
      <c r="D28" s="48"/>
      <c r="E28" s="95"/>
      <c r="F28" s="22"/>
      <c r="G28" s="29" t="s">
        <v>24</v>
      </c>
      <c r="H28" s="31" t="str">
        <f>IF(F22="","",IF(AND(50000&gt;F30,F30&gt;=10000),3+(((F30-10000)/10000)*2),""))</f>
        <v/>
      </c>
      <c r="I28" s="32"/>
      <c r="J28" s="29" t="s">
        <v>24</v>
      </c>
      <c r="K28" s="31">
        <f>IF(F22="","",IF(AND(100000&gt;F30,F30&gt;=50000),11+(((F30-50000)/10000)*1),""))</f>
        <v>12.407154</v>
      </c>
      <c r="L28" s="32"/>
      <c r="M28" s="90"/>
      <c r="N28" s="61"/>
      <c r="O28" s="71"/>
      <c r="P28" s="1"/>
      <c r="Q28" s="1"/>
      <c r="R28" s="1"/>
    </row>
    <row r="29" spans="1:18" ht="16.5" customHeight="1" x14ac:dyDescent="0.15">
      <c r="A29" s="101"/>
      <c r="B29" s="102"/>
      <c r="C29" s="74"/>
      <c r="D29" s="48"/>
      <c r="E29" s="96"/>
      <c r="F29" s="23"/>
      <c r="G29" s="30"/>
      <c r="H29" s="33"/>
      <c r="I29" s="34"/>
      <c r="J29" s="30"/>
      <c r="K29" s="33"/>
      <c r="L29" s="34"/>
      <c r="M29" s="90"/>
      <c r="N29" s="62"/>
      <c r="O29" s="71"/>
      <c r="P29" s="1"/>
      <c r="Q29" s="1"/>
      <c r="R29" s="1"/>
    </row>
    <row r="30" spans="1:18" ht="12.75" customHeight="1" x14ac:dyDescent="0.15">
      <c r="A30" s="101" t="s">
        <v>20</v>
      </c>
      <c r="B30" s="102"/>
      <c r="C30" s="105"/>
      <c r="D30" s="50"/>
      <c r="E30" s="19" t="s">
        <v>53</v>
      </c>
      <c r="F30" s="24">
        <f>IF(AND(F14="",F20="",F22=""),"",SUM(F14,F20,F22))</f>
        <v>64071.540000000008</v>
      </c>
      <c r="G30" s="81"/>
      <c r="H30" s="82"/>
      <c r="I30" s="83"/>
      <c r="J30" s="81"/>
      <c r="K30" s="82"/>
      <c r="L30" s="83"/>
      <c r="M30" s="50"/>
      <c r="N30" s="50"/>
      <c r="O30" s="93">
        <f>IF(AND(O6="",O14="",O22=""),"",SUM(O6:O29))</f>
        <v>16.670000000000002</v>
      </c>
      <c r="P30" s="1"/>
      <c r="Q30" s="1"/>
      <c r="R30" s="1"/>
    </row>
    <row r="31" spans="1:18" ht="12.75" customHeight="1" x14ac:dyDescent="0.15">
      <c r="A31" s="101"/>
      <c r="B31" s="102"/>
      <c r="C31" s="105"/>
      <c r="D31" s="50"/>
      <c r="E31" s="20"/>
      <c r="F31" s="25"/>
      <c r="G31" s="84"/>
      <c r="H31" s="85"/>
      <c r="I31" s="86"/>
      <c r="J31" s="84"/>
      <c r="K31" s="85"/>
      <c r="L31" s="86"/>
      <c r="M31" s="50"/>
      <c r="N31" s="50"/>
      <c r="O31" s="93"/>
      <c r="P31" s="1"/>
      <c r="Q31" s="1"/>
      <c r="R31" s="1"/>
    </row>
    <row r="32" spans="1:18" s="3" customFormat="1" ht="20.25" customHeight="1" x14ac:dyDescent="0.15">
      <c r="A32" s="27" t="s">
        <v>58</v>
      </c>
      <c r="B32" s="27"/>
      <c r="C32" s="27"/>
      <c r="D32" s="27"/>
      <c r="E32" s="27"/>
      <c r="F32" s="27"/>
      <c r="G32" s="27"/>
      <c r="H32" s="27"/>
      <c r="I32" s="27"/>
      <c r="J32" s="27"/>
      <c r="K32" s="27"/>
      <c r="L32" s="27"/>
      <c r="M32" s="27"/>
      <c r="N32" s="27"/>
      <c r="O32" s="27"/>
      <c r="P32" s="2"/>
      <c r="Q32" s="2"/>
      <c r="R32" s="2"/>
    </row>
    <row r="33" spans="1:18" s="3" customFormat="1" ht="9.75" customHeight="1" x14ac:dyDescent="0.15">
      <c r="A33" s="26" t="s">
        <v>39</v>
      </c>
      <c r="B33" s="26"/>
      <c r="C33" s="26"/>
      <c r="D33" s="26"/>
      <c r="E33" s="26"/>
      <c r="F33" s="26"/>
      <c r="G33" s="26"/>
      <c r="H33" s="26"/>
      <c r="I33" s="26"/>
      <c r="J33" s="26"/>
      <c r="K33" s="26"/>
      <c r="L33" s="26"/>
      <c r="M33" s="26"/>
      <c r="N33" s="26"/>
      <c r="O33" s="26"/>
      <c r="P33" s="2"/>
      <c r="Q33" s="2"/>
      <c r="R33" s="2"/>
    </row>
    <row r="34" spans="1:18" s="3" customFormat="1" ht="9.75" customHeight="1" x14ac:dyDescent="0.15">
      <c r="A34" s="26" t="s">
        <v>40</v>
      </c>
      <c r="B34" s="26"/>
      <c r="C34" s="26"/>
      <c r="D34" s="26"/>
      <c r="E34" s="26"/>
      <c r="F34" s="26"/>
      <c r="G34" s="26"/>
      <c r="H34" s="26"/>
      <c r="I34" s="26"/>
      <c r="J34" s="26"/>
      <c r="K34" s="26"/>
      <c r="L34" s="26"/>
      <c r="M34" s="26"/>
      <c r="N34" s="26"/>
      <c r="O34" s="26"/>
      <c r="P34" s="2"/>
      <c r="Q34" s="2"/>
      <c r="R34" s="2"/>
    </row>
    <row r="35" spans="1:18" s="3" customFormat="1" ht="9.75" customHeight="1" x14ac:dyDescent="0.15">
      <c r="A35" s="26" t="s">
        <v>41</v>
      </c>
      <c r="B35" s="26"/>
      <c r="C35" s="26"/>
      <c r="D35" s="26"/>
      <c r="E35" s="26"/>
      <c r="F35" s="26"/>
      <c r="G35" s="26"/>
      <c r="H35" s="26"/>
      <c r="I35" s="26"/>
      <c r="J35" s="26"/>
      <c r="K35" s="26"/>
      <c r="L35" s="26"/>
      <c r="M35" s="26"/>
      <c r="N35" s="26"/>
      <c r="O35" s="26"/>
      <c r="P35" s="2"/>
      <c r="Q35" s="2"/>
      <c r="R35" s="2"/>
    </row>
    <row r="36" spans="1:18" s="3" customFormat="1" ht="9.75" customHeight="1" x14ac:dyDescent="0.15">
      <c r="A36" s="26" t="s">
        <v>42</v>
      </c>
      <c r="B36" s="26"/>
      <c r="C36" s="26"/>
      <c r="D36" s="26"/>
      <c r="E36" s="26"/>
      <c r="F36" s="26"/>
      <c r="G36" s="26"/>
      <c r="H36" s="26"/>
      <c r="I36" s="26"/>
      <c r="J36" s="26"/>
      <c r="K36" s="26"/>
      <c r="L36" s="26"/>
      <c r="M36" s="26"/>
      <c r="N36" s="26"/>
      <c r="O36" s="26"/>
      <c r="P36" s="2"/>
      <c r="Q36" s="2"/>
      <c r="R36" s="2"/>
    </row>
    <row r="37" spans="1:18" s="3" customFormat="1" ht="9.75" customHeight="1" x14ac:dyDescent="0.15">
      <c r="A37" s="26" t="s">
        <v>43</v>
      </c>
      <c r="B37" s="26"/>
      <c r="C37" s="26"/>
      <c r="D37" s="26"/>
      <c r="E37" s="26"/>
      <c r="F37" s="26"/>
      <c r="G37" s="26"/>
      <c r="H37" s="26"/>
      <c r="I37" s="26"/>
      <c r="J37" s="26"/>
      <c r="K37" s="26"/>
      <c r="L37" s="26"/>
      <c r="M37" s="26"/>
      <c r="N37" s="26"/>
      <c r="O37" s="26"/>
      <c r="P37" s="2"/>
      <c r="Q37" s="2"/>
      <c r="R37" s="2"/>
    </row>
    <row r="38" spans="1:18" s="3" customFormat="1" ht="9.75" customHeight="1" x14ac:dyDescent="0.15">
      <c r="A38" s="26" t="s">
        <v>44</v>
      </c>
      <c r="B38" s="26"/>
      <c r="C38" s="26"/>
      <c r="D38" s="26"/>
      <c r="E38" s="26"/>
      <c r="F38" s="26"/>
      <c r="G38" s="26"/>
      <c r="H38" s="26"/>
      <c r="I38" s="26"/>
      <c r="J38" s="26"/>
      <c r="K38" s="26"/>
      <c r="L38" s="26"/>
      <c r="M38" s="26"/>
      <c r="N38" s="26"/>
      <c r="O38" s="26"/>
      <c r="P38" s="2"/>
      <c r="Q38" s="2"/>
      <c r="R38" s="2"/>
    </row>
    <row r="39" spans="1:18" s="3" customFormat="1" ht="9.75" customHeight="1" x14ac:dyDescent="0.15">
      <c r="A39" s="26" t="s">
        <v>45</v>
      </c>
      <c r="B39" s="26"/>
      <c r="C39" s="26"/>
      <c r="D39" s="26"/>
      <c r="E39" s="26"/>
      <c r="F39" s="26"/>
      <c r="G39" s="26"/>
      <c r="H39" s="26"/>
      <c r="I39" s="26"/>
      <c r="J39" s="26"/>
      <c r="K39" s="26"/>
      <c r="L39" s="26"/>
      <c r="M39" s="26"/>
      <c r="N39" s="26"/>
      <c r="O39" s="26"/>
      <c r="P39" s="2"/>
      <c r="Q39" s="2"/>
      <c r="R39" s="2"/>
    </row>
    <row r="40" spans="1:18" s="3" customFormat="1" ht="9.75" customHeight="1" x14ac:dyDescent="0.15">
      <c r="A40" s="26" t="s">
        <v>46</v>
      </c>
      <c r="B40" s="26"/>
      <c r="C40" s="26"/>
      <c r="D40" s="26"/>
      <c r="E40" s="26"/>
      <c r="F40" s="26"/>
      <c r="G40" s="26"/>
      <c r="H40" s="26"/>
      <c r="I40" s="26"/>
      <c r="J40" s="26"/>
      <c r="K40" s="26"/>
      <c r="L40" s="26"/>
      <c r="M40" s="26"/>
      <c r="N40" s="26"/>
      <c r="O40" s="26"/>
      <c r="P40" s="2"/>
      <c r="Q40" s="2"/>
      <c r="R40" s="2"/>
    </row>
    <row r="41" spans="1:18" s="3" customFormat="1" ht="9.75" customHeight="1" x14ac:dyDescent="0.15">
      <c r="A41" s="26" t="s">
        <v>48</v>
      </c>
      <c r="B41" s="26"/>
      <c r="C41" s="26"/>
      <c r="D41" s="26"/>
      <c r="E41" s="26"/>
      <c r="F41" s="26"/>
      <c r="G41" s="26"/>
      <c r="H41" s="26"/>
      <c r="I41" s="26"/>
      <c r="J41" s="26"/>
      <c r="K41" s="26"/>
      <c r="L41" s="26"/>
      <c r="M41" s="26"/>
      <c r="N41" s="26"/>
      <c r="O41" s="26"/>
      <c r="P41" s="2"/>
      <c r="Q41" s="2"/>
      <c r="R41" s="2"/>
    </row>
    <row r="42" spans="1:18" s="3" customFormat="1" ht="9.75" customHeight="1" x14ac:dyDescent="0.15">
      <c r="A42" s="26" t="s">
        <v>47</v>
      </c>
      <c r="B42" s="26"/>
      <c r="C42" s="26"/>
      <c r="D42" s="26"/>
      <c r="E42" s="26"/>
      <c r="F42" s="26"/>
      <c r="G42" s="26"/>
      <c r="H42" s="26"/>
      <c r="I42" s="26"/>
      <c r="J42" s="26"/>
      <c r="K42" s="26"/>
      <c r="L42" s="26"/>
      <c r="M42" s="26"/>
      <c r="N42" s="26"/>
      <c r="O42" s="26"/>
      <c r="P42" s="2"/>
      <c r="Q42" s="2"/>
      <c r="R42" s="2"/>
    </row>
    <row r="43" spans="1:18" x14ac:dyDescent="0.15">
      <c r="A43" s="4"/>
      <c r="B43" s="4"/>
      <c r="C43" s="4"/>
      <c r="D43" s="4"/>
      <c r="E43" s="4"/>
      <c r="F43" s="4"/>
      <c r="G43" s="4"/>
      <c r="H43" s="4"/>
      <c r="I43" s="4"/>
      <c r="J43" s="4"/>
      <c r="K43" s="4"/>
      <c r="L43" s="4"/>
      <c r="M43" s="4"/>
      <c r="N43" s="4"/>
      <c r="O43" s="4"/>
      <c r="P43" s="1"/>
      <c r="Q43" s="1"/>
      <c r="R43" s="1"/>
    </row>
    <row r="44" spans="1:18" x14ac:dyDescent="0.15">
      <c r="A44" s="4"/>
      <c r="B44" s="4"/>
      <c r="C44" s="4"/>
      <c r="D44" s="4"/>
      <c r="E44" s="4"/>
      <c r="F44" s="4"/>
      <c r="G44" s="4"/>
      <c r="H44" s="4"/>
      <c r="I44" s="4"/>
      <c r="J44" s="4"/>
      <c r="K44" s="4"/>
      <c r="L44" s="4"/>
      <c r="M44" s="4"/>
      <c r="N44" s="4"/>
      <c r="O44" s="4"/>
      <c r="P44" s="1"/>
      <c r="Q44" s="1"/>
      <c r="R44" s="1"/>
    </row>
    <row r="45" spans="1:18" x14ac:dyDescent="0.15">
      <c r="A45" s="1"/>
      <c r="B45" s="1"/>
      <c r="C45" s="1"/>
      <c r="D45" s="1"/>
      <c r="E45" s="1"/>
      <c r="F45" s="1"/>
      <c r="G45" s="1"/>
      <c r="H45" s="1"/>
      <c r="I45" s="1"/>
      <c r="J45" s="1"/>
      <c r="K45" s="1"/>
      <c r="L45" s="1"/>
      <c r="M45" s="1"/>
      <c r="N45" s="1"/>
      <c r="O45" s="1"/>
      <c r="P45" s="1"/>
      <c r="Q45" s="1"/>
      <c r="R45" s="1"/>
    </row>
    <row r="46" spans="1:18" x14ac:dyDescent="0.15">
      <c r="A46" s="1"/>
      <c r="B46" s="1"/>
      <c r="C46" s="1"/>
      <c r="D46" s="1"/>
      <c r="E46" s="1"/>
      <c r="F46" s="1"/>
      <c r="G46" s="1"/>
      <c r="H46" s="1"/>
      <c r="I46" s="1"/>
      <c r="J46" s="1"/>
      <c r="K46" s="1"/>
      <c r="L46" s="1"/>
      <c r="M46" s="1"/>
      <c r="N46" s="1"/>
      <c r="O46" s="1"/>
      <c r="P46" s="1"/>
      <c r="Q46" s="1"/>
      <c r="R46" s="1"/>
    </row>
    <row r="47" spans="1:18" x14ac:dyDescent="0.15">
      <c r="A47" s="1"/>
      <c r="B47" s="1"/>
      <c r="C47" s="1"/>
      <c r="D47" s="1"/>
      <c r="E47" s="1"/>
      <c r="F47" s="1"/>
      <c r="G47" s="1"/>
      <c r="H47" s="1"/>
      <c r="I47" s="1"/>
      <c r="J47" s="1"/>
      <c r="K47" s="1"/>
      <c r="L47" s="1"/>
      <c r="M47" s="1"/>
      <c r="N47" s="1"/>
      <c r="O47" s="1"/>
      <c r="P47" s="1"/>
      <c r="Q47" s="1"/>
      <c r="R47" s="1"/>
    </row>
    <row r="48" spans="1:18" x14ac:dyDescent="0.15">
      <c r="A48" s="1"/>
      <c r="B48" s="1"/>
      <c r="C48" s="1"/>
      <c r="D48" s="1"/>
      <c r="E48" s="1"/>
      <c r="F48" s="1"/>
      <c r="G48" s="1"/>
      <c r="H48" s="1"/>
      <c r="I48" s="1"/>
      <c r="J48" s="1"/>
      <c r="K48" s="1"/>
      <c r="L48" s="1"/>
      <c r="M48" s="1"/>
      <c r="N48" s="1"/>
      <c r="O48" s="1"/>
      <c r="P48" s="1"/>
      <c r="Q48" s="1"/>
      <c r="R48" s="1"/>
    </row>
    <row r="49" spans="1:18" x14ac:dyDescent="0.15">
      <c r="A49" s="1"/>
      <c r="B49" s="1"/>
      <c r="C49" s="1"/>
      <c r="D49" s="1"/>
      <c r="E49" s="1"/>
      <c r="F49" s="1"/>
      <c r="G49" s="1"/>
      <c r="H49" s="1"/>
      <c r="I49" s="1"/>
      <c r="J49" s="1"/>
      <c r="K49" s="1"/>
      <c r="L49" s="1"/>
      <c r="M49" s="1"/>
      <c r="N49" s="1"/>
      <c r="O49" s="1"/>
      <c r="P49" s="1"/>
      <c r="Q49" s="1"/>
      <c r="R49" s="1"/>
    </row>
    <row r="50" spans="1:18" x14ac:dyDescent="0.15">
      <c r="A50" s="1"/>
      <c r="B50" s="1"/>
      <c r="C50" s="1"/>
      <c r="D50" s="1"/>
      <c r="E50" s="1"/>
      <c r="F50" s="1"/>
      <c r="G50" s="1"/>
      <c r="H50" s="1"/>
      <c r="I50" s="1"/>
      <c r="J50" s="1"/>
      <c r="K50" s="1"/>
      <c r="L50" s="1"/>
      <c r="M50" s="1"/>
      <c r="N50" s="1"/>
      <c r="O50" s="1"/>
      <c r="P50" s="1"/>
      <c r="Q50" s="1"/>
      <c r="R50" s="1"/>
    </row>
    <row r="51" spans="1:18" x14ac:dyDescent="0.15">
      <c r="A51" s="1"/>
      <c r="B51" s="1"/>
      <c r="C51" s="1"/>
      <c r="D51" s="1"/>
      <c r="E51" s="1"/>
      <c r="F51" s="1"/>
      <c r="G51" s="1"/>
      <c r="H51" s="1"/>
      <c r="I51" s="1"/>
      <c r="J51" s="1"/>
      <c r="K51" s="1"/>
      <c r="L51" s="1"/>
      <c r="M51" s="1"/>
      <c r="N51" s="1"/>
      <c r="O51" s="1"/>
      <c r="P51" s="1"/>
      <c r="Q51" s="1"/>
      <c r="R51" s="1"/>
    </row>
    <row r="52" spans="1:18" x14ac:dyDescent="0.15">
      <c r="A52" s="1"/>
      <c r="B52" s="1"/>
      <c r="C52" s="1"/>
      <c r="D52" s="1"/>
      <c r="E52" s="1"/>
      <c r="F52" s="1"/>
      <c r="G52" s="1"/>
      <c r="H52" s="1"/>
      <c r="I52" s="1"/>
      <c r="J52" s="1"/>
      <c r="K52" s="1"/>
      <c r="L52" s="1"/>
      <c r="M52" s="1"/>
      <c r="N52" s="1"/>
      <c r="O52" s="1"/>
      <c r="P52" s="1"/>
      <c r="Q52" s="1"/>
      <c r="R52" s="1"/>
    </row>
    <row r="53" spans="1:18" x14ac:dyDescent="0.15">
      <c r="A53" s="1"/>
      <c r="B53" s="1"/>
      <c r="C53" s="1"/>
      <c r="D53" s="1"/>
      <c r="E53" s="1"/>
      <c r="F53" s="1"/>
      <c r="G53" s="1"/>
      <c r="H53" s="1"/>
      <c r="I53" s="1"/>
      <c r="J53" s="1"/>
      <c r="K53" s="1"/>
      <c r="L53" s="1"/>
      <c r="M53" s="1"/>
      <c r="N53" s="1"/>
      <c r="O53" s="1"/>
      <c r="P53" s="1"/>
      <c r="Q53" s="1"/>
      <c r="R53" s="1"/>
    </row>
    <row r="54" spans="1:18" x14ac:dyDescent="0.15">
      <c r="A54" s="1"/>
      <c r="B54" s="1"/>
      <c r="C54" s="1"/>
      <c r="D54" s="1"/>
      <c r="E54" s="1"/>
      <c r="F54" s="1"/>
      <c r="G54" s="1"/>
      <c r="H54" s="1"/>
      <c r="I54" s="1"/>
      <c r="J54" s="1"/>
      <c r="K54" s="1"/>
      <c r="L54" s="1"/>
      <c r="M54" s="1"/>
      <c r="N54" s="1"/>
      <c r="O54" s="1"/>
      <c r="P54" s="1"/>
      <c r="Q54" s="1"/>
      <c r="R54" s="1"/>
    </row>
    <row r="55" spans="1:18" x14ac:dyDescent="0.15">
      <c r="A55" s="1"/>
      <c r="B55" s="1"/>
      <c r="C55" s="1"/>
      <c r="D55" s="1"/>
      <c r="E55" s="1"/>
      <c r="F55" s="1"/>
      <c r="G55" s="1"/>
      <c r="H55" s="1"/>
      <c r="I55" s="1"/>
      <c r="J55" s="1"/>
      <c r="K55" s="1"/>
      <c r="L55" s="1"/>
      <c r="M55" s="1"/>
      <c r="N55" s="1"/>
      <c r="O55" s="1"/>
      <c r="P55" s="1"/>
      <c r="Q55" s="1"/>
      <c r="R55" s="1"/>
    </row>
    <row r="56" spans="1:18" x14ac:dyDescent="0.15">
      <c r="A56" s="1"/>
      <c r="B56" s="1"/>
      <c r="C56" s="1"/>
      <c r="D56" s="1"/>
      <c r="E56" s="1"/>
      <c r="F56" s="1"/>
      <c r="G56" s="1"/>
      <c r="H56" s="1"/>
      <c r="I56" s="1"/>
      <c r="J56" s="1"/>
      <c r="K56" s="1"/>
      <c r="L56" s="1"/>
      <c r="M56" s="1"/>
      <c r="N56" s="1"/>
      <c r="O56" s="1"/>
      <c r="P56" s="1"/>
      <c r="Q56" s="1"/>
      <c r="R56" s="1"/>
    </row>
    <row r="57" spans="1:18" x14ac:dyDescent="0.15">
      <c r="A57" s="1"/>
      <c r="B57" s="1"/>
      <c r="C57" s="1"/>
      <c r="D57" s="1"/>
      <c r="E57" s="1"/>
      <c r="F57" s="1"/>
      <c r="G57" s="1"/>
      <c r="H57" s="1"/>
      <c r="I57" s="1"/>
      <c r="J57" s="1"/>
      <c r="K57" s="1"/>
      <c r="L57" s="1"/>
      <c r="M57" s="1"/>
      <c r="N57" s="1"/>
      <c r="O57" s="1"/>
      <c r="P57" s="1"/>
      <c r="Q57" s="1"/>
      <c r="R57" s="1"/>
    </row>
    <row r="58" spans="1:18" x14ac:dyDescent="0.15">
      <c r="A58" s="1"/>
      <c r="B58" s="1"/>
      <c r="C58" s="1"/>
      <c r="D58" s="1"/>
      <c r="E58" s="1"/>
      <c r="F58" s="1"/>
      <c r="G58" s="1"/>
      <c r="H58" s="1"/>
      <c r="I58" s="1"/>
      <c r="J58" s="1"/>
      <c r="K58" s="1"/>
      <c r="L58" s="1"/>
      <c r="M58" s="1"/>
      <c r="N58" s="1"/>
      <c r="O58" s="1"/>
      <c r="P58" s="1"/>
      <c r="Q58" s="1"/>
      <c r="R58" s="1"/>
    </row>
    <row r="59" spans="1:18" x14ac:dyDescent="0.15">
      <c r="A59" s="1"/>
      <c r="B59" s="1"/>
      <c r="C59" s="1"/>
      <c r="D59" s="1"/>
      <c r="E59" s="1"/>
      <c r="F59" s="1"/>
      <c r="G59" s="1"/>
      <c r="H59" s="1"/>
      <c r="I59" s="1"/>
      <c r="J59" s="1"/>
      <c r="K59" s="1"/>
      <c r="L59" s="1"/>
      <c r="M59" s="1"/>
      <c r="N59" s="1"/>
      <c r="O59" s="1"/>
      <c r="P59" s="1"/>
      <c r="Q59" s="1"/>
      <c r="R59" s="1"/>
    </row>
    <row r="60" spans="1:18" x14ac:dyDescent="0.15">
      <c r="A60" s="1"/>
      <c r="B60" s="1"/>
      <c r="C60" s="1"/>
      <c r="D60" s="1"/>
      <c r="E60" s="1"/>
      <c r="F60" s="1"/>
      <c r="G60" s="1"/>
      <c r="H60" s="1"/>
      <c r="I60" s="1"/>
      <c r="J60" s="1"/>
      <c r="K60" s="1"/>
      <c r="L60" s="1"/>
      <c r="M60" s="1"/>
      <c r="N60" s="1"/>
      <c r="O60" s="1"/>
      <c r="P60" s="1"/>
      <c r="Q60" s="1"/>
      <c r="R60" s="1"/>
    </row>
    <row r="61" spans="1:18" x14ac:dyDescent="0.15">
      <c r="A61" s="1"/>
      <c r="B61" s="1"/>
      <c r="C61" s="1"/>
      <c r="D61" s="1"/>
      <c r="E61" s="1"/>
      <c r="F61" s="1"/>
      <c r="G61" s="1"/>
      <c r="H61" s="1"/>
      <c r="I61" s="1"/>
      <c r="J61" s="1"/>
      <c r="K61" s="1"/>
      <c r="L61" s="1"/>
      <c r="M61" s="1"/>
      <c r="N61" s="1"/>
      <c r="O61" s="1"/>
      <c r="P61" s="1"/>
      <c r="Q61" s="1"/>
      <c r="R61" s="1"/>
    </row>
    <row r="62" spans="1:18" x14ac:dyDescent="0.15">
      <c r="A62" s="1"/>
      <c r="B62" s="1"/>
      <c r="C62" s="1"/>
      <c r="D62" s="1"/>
      <c r="E62" s="1"/>
      <c r="F62" s="1"/>
      <c r="G62" s="1"/>
      <c r="H62" s="1"/>
      <c r="I62" s="1"/>
      <c r="J62" s="1"/>
      <c r="K62" s="1"/>
      <c r="L62" s="1"/>
      <c r="M62" s="1"/>
      <c r="N62" s="1"/>
      <c r="O62" s="1"/>
      <c r="P62" s="1"/>
      <c r="Q62" s="1"/>
      <c r="R62" s="1"/>
    </row>
    <row r="63" spans="1:18" x14ac:dyDescent="0.15">
      <c r="A63" s="1"/>
      <c r="B63" s="1"/>
      <c r="C63" s="1"/>
      <c r="D63" s="1"/>
      <c r="E63" s="1"/>
      <c r="F63" s="1"/>
      <c r="G63" s="1"/>
      <c r="H63" s="1"/>
      <c r="I63" s="1"/>
      <c r="J63" s="1"/>
      <c r="K63" s="1"/>
      <c r="L63" s="1"/>
      <c r="M63" s="1"/>
      <c r="N63" s="1"/>
      <c r="O63" s="1"/>
      <c r="P63" s="1"/>
      <c r="Q63" s="1"/>
      <c r="R63" s="1"/>
    </row>
    <row r="64" spans="1:18" x14ac:dyDescent="0.15">
      <c r="A64" s="1"/>
      <c r="B64" s="1"/>
      <c r="C64" s="1"/>
      <c r="D64" s="1"/>
      <c r="E64" s="1"/>
      <c r="F64" s="1"/>
      <c r="G64" s="1"/>
      <c r="H64" s="1"/>
      <c r="I64" s="1"/>
      <c r="J64" s="1"/>
      <c r="K64" s="1"/>
      <c r="L64" s="1"/>
      <c r="M64" s="1"/>
      <c r="N64" s="1"/>
      <c r="O64" s="1"/>
      <c r="P64" s="1"/>
      <c r="Q64" s="1"/>
      <c r="R64" s="1"/>
    </row>
    <row r="65" spans="1:18" x14ac:dyDescent="0.15">
      <c r="A65" s="1"/>
      <c r="B65" s="1"/>
      <c r="C65" s="1"/>
      <c r="D65" s="1"/>
      <c r="E65" s="1"/>
      <c r="F65" s="1"/>
      <c r="G65" s="1"/>
      <c r="H65" s="1"/>
      <c r="I65" s="1"/>
      <c r="J65" s="1"/>
      <c r="K65" s="1"/>
      <c r="L65" s="1"/>
      <c r="M65" s="1"/>
      <c r="N65" s="1"/>
      <c r="O65" s="1"/>
      <c r="P65" s="1"/>
      <c r="Q65" s="1"/>
      <c r="R65" s="1"/>
    </row>
    <row r="66" spans="1:18" x14ac:dyDescent="0.15">
      <c r="A66" s="1"/>
      <c r="B66" s="1"/>
      <c r="C66" s="1"/>
      <c r="D66" s="1"/>
      <c r="E66" s="1"/>
      <c r="F66" s="1"/>
      <c r="G66" s="1"/>
      <c r="H66" s="1"/>
      <c r="I66" s="1"/>
      <c r="J66" s="1"/>
      <c r="K66" s="1"/>
      <c r="L66" s="1"/>
      <c r="M66" s="1"/>
      <c r="N66" s="1"/>
      <c r="O66" s="1"/>
      <c r="P66" s="1"/>
      <c r="Q66" s="1"/>
      <c r="R66" s="1"/>
    </row>
    <row r="67" spans="1:18" x14ac:dyDescent="0.15">
      <c r="A67" s="1"/>
      <c r="B67" s="1"/>
      <c r="C67" s="1"/>
      <c r="D67" s="1"/>
      <c r="E67" s="1"/>
      <c r="F67" s="1"/>
      <c r="G67" s="1"/>
      <c r="H67" s="1"/>
      <c r="I67" s="1"/>
      <c r="J67" s="1"/>
      <c r="K67" s="1"/>
      <c r="L67" s="1"/>
      <c r="M67" s="1"/>
      <c r="N67" s="1"/>
      <c r="O67" s="1"/>
      <c r="P67" s="1"/>
      <c r="Q67" s="1"/>
      <c r="R67" s="1"/>
    </row>
    <row r="68" spans="1:18" x14ac:dyDescent="0.15">
      <c r="A68" s="1"/>
      <c r="B68" s="1"/>
      <c r="C68" s="1"/>
      <c r="D68" s="1"/>
      <c r="E68" s="1"/>
      <c r="F68" s="1"/>
      <c r="G68" s="1"/>
      <c r="H68" s="1"/>
      <c r="I68" s="1"/>
      <c r="J68" s="1"/>
      <c r="K68" s="1"/>
      <c r="L68" s="1"/>
      <c r="M68" s="1"/>
      <c r="N68" s="1"/>
      <c r="O68" s="1"/>
      <c r="P68" s="1"/>
      <c r="Q68" s="1"/>
      <c r="R68" s="1"/>
    </row>
    <row r="69" spans="1:18" x14ac:dyDescent="0.15">
      <c r="A69" s="1"/>
      <c r="B69" s="1"/>
      <c r="C69" s="1"/>
      <c r="D69" s="1"/>
      <c r="E69" s="1"/>
      <c r="F69" s="1"/>
      <c r="G69" s="1"/>
      <c r="H69" s="1"/>
      <c r="I69" s="1"/>
      <c r="J69" s="1"/>
      <c r="K69" s="1"/>
      <c r="L69" s="1"/>
      <c r="M69" s="1"/>
      <c r="N69" s="1"/>
      <c r="O69" s="1"/>
      <c r="P69" s="1"/>
      <c r="Q69" s="1"/>
      <c r="R69" s="1"/>
    </row>
    <row r="70" spans="1:18" x14ac:dyDescent="0.15">
      <c r="A70" s="1"/>
      <c r="B70" s="1"/>
      <c r="C70" s="1"/>
      <c r="D70" s="1"/>
      <c r="E70" s="1"/>
      <c r="F70" s="1"/>
      <c r="G70" s="1"/>
      <c r="H70" s="1"/>
      <c r="I70" s="1"/>
      <c r="J70" s="1"/>
      <c r="K70" s="1"/>
      <c r="L70" s="1"/>
      <c r="M70" s="1"/>
      <c r="N70" s="1"/>
      <c r="O70" s="1"/>
      <c r="P70" s="1"/>
      <c r="Q70" s="1"/>
      <c r="R70" s="1"/>
    </row>
    <row r="71" spans="1:18" x14ac:dyDescent="0.15">
      <c r="A71" s="1"/>
      <c r="B71" s="1"/>
      <c r="C71" s="1"/>
      <c r="D71" s="1"/>
      <c r="E71" s="1"/>
      <c r="F71" s="1"/>
      <c r="G71" s="1"/>
      <c r="H71" s="1"/>
      <c r="I71" s="1"/>
      <c r="J71" s="1"/>
      <c r="K71" s="1"/>
      <c r="L71" s="1"/>
      <c r="M71" s="1"/>
      <c r="N71" s="1"/>
      <c r="O71" s="1"/>
      <c r="P71" s="1"/>
      <c r="Q71" s="1"/>
      <c r="R71" s="1"/>
    </row>
    <row r="72" spans="1:18" x14ac:dyDescent="0.15">
      <c r="A72" s="1"/>
      <c r="B72" s="1"/>
      <c r="C72" s="1"/>
      <c r="D72" s="1"/>
      <c r="E72" s="1"/>
      <c r="F72" s="1"/>
      <c r="G72" s="1"/>
      <c r="H72" s="1"/>
      <c r="I72" s="1"/>
      <c r="J72" s="1"/>
      <c r="K72" s="1"/>
      <c r="L72" s="1"/>
      <c r="M72" s="1"/>
      <c r="N72" s="1"/>
      <c r="O72" s="1"/>
      <c r="P72" s="1"/>
      <c r="Q72" s="1"/>
      <c r="R72" s="1"/>
    </row>
    <row r="73" spans="1:18" x14ac:dyDescent="0.15">
      <c r="A73" s="1"/>
      <c r="B73" s="1"/>
      <c r="C73" s="1"/>
      <c r="D73" s="1"/>
      <c r="E73" s="1"/>
      <c r="F73" s="1"/>
      <c r="G73" s="1"/>
      <c r="H73" s="1"/>
      <c r="I73" s="1"/>
      <c r="J73" s="1"/>
      <c r="K73" s="1"/>
      <c r="L73" s="1"/>
      <c r="M73" s="1"/>
      <c r="N73" s="1"/>
      <c r="O73" s="1"/>
      <c r="P73" s="1"/>
      <c r="Q73" s="1"/>
      <c r="R73" s="1"/>
    </row>
    <row r="74" spans="1:18" x14ac:dyDescent="0.15">
      <c r="A74" s="1"/>
      <c r="B74" s="1"/>
      <c r="C74" s="1"/>
      <c r="D74" s="1"/>
      <c r="E74" s="1"/>
      <c r="F74" s="1"/>
      <c r="G74" s="1"/>
      <c r="H74" s="1"/>
      <c r="I74" s="1"/>
      <c r="J74" s="1"/>
      <c r="K74" s="1"/>
      <c r="L74" s="1"/>
      <c r="M74" s="1"/>
      <c r="N74" s="1"/>
      <c r="O74" s="1"/>
      <c r="P74" s="1"/>
      <c r="Q74" s="1"/>
      <c r="R74" s="1"/>
    </row>
    <row r="75" spans="1:18" x14ac:dyDescent="0.15">
      <c r="A75" s="1"/>
      <c r="B75" s="1"/>
      <c r="C75" s="1"/>
      <c r="D75" s="1"/>
      <c r="E75" s="1"/>
      <c r="F75" s="1"/>
      <c r="G75" s="1"/>
      <c r="H75" s="1"/>
      <c r="I75" s="1"/>
      <c r="J75" s="1"/>
      <c r="K75" s="1"/>
      <c r="L75" s="1"/>
      <c r="M75" s="1"/>
      <c r="N75" s="1"/>
      <c r="O75" s="1"/>
      <c r="P75" s="1"/>
      <c r="Q75" s="1"/>
      <c r="R75" s="1"/>
    </row>
    <row r="76" spans="1:18" x14ac:dyDescent="0.15">
      <c r="A76" s="1"/>
      <c r="B76" s="1"/>
      <c r="C76" s="1"/>
      <c r="D76" s="1"/>
      <c r="E76" s="1"/>
      <c r="F76" s="1"/>
      <c r="G76" s="1"/>
      <c r="H76" s="1"/>
      <c r="I76" s="1"/>
      <c r="J76" s="1"/>
      <c r="K76" s="1"/>
      <c r="L76" s="1"/>
      <c r="M76" s="1"/>
      <c r="N76" s="1"/>
      <c r="O76" s="1"/>
      <c r="P76" s="1"/>
      <c r="Q76" s="1"/>
      <c r="R76" s="1"/>
    </row>
    <row r="77" spans="1:18" x14ac:dyDescent="0.15">
      <c r="A77" s="1"/>
      <c r="B77" s="1"/>
      <c r="C77" s="1"/>
      <c r="D77" s="1"/>
      <c r="E77" s="1"/>
      <c r="F77" s="1"/>
      <c r="G77" s="1"/>
      <c r="H77" s="1"/>
      <c r="I77" s="1"/>
      <c r="J77" s="1"/>
      <c r="K77" s="1"/>
      <c r="L77" s="1"/>
      <c r="M77" s="1"/>
      <c r="N77" s="1"/>
      <c r="O77" s="1"/>
      <c r="P77" s="1"/>
      <c r="Q77" s="1"/>
      <c r="R77" s="1"/>
    </row>
    <row r="78" spans="1:18" x14ac:dyDescent="0.15">
      <c r="A78" s="1"/>
      <c r="B78" s="1"/>
      <c r="C78" s="1"/>
      <c r="D78" s="1"/>
      <c r="E78" s="1"/>
      <c r="F78" s="1"/>
      <c r="G78" s="1"/>
      <c r="H78" s="1"/>
      <c r="I78" s="1"/>
      <c r="J78" s="1"/>
      <c r="K78" s="1"/>
      <c r="L78" s="1"/>
      <c r="M78" s="1"/>
      <c r="N78" s="1"/>
      <c r="O78" s="1"/>
      <c r="P78" s="1"/>
      <c r="Q78" s="1"/>
      <c r="R78" s="1"/>
    </row>
    <row r="79" spans="1:18" x14ac:dyDescent="0.15">
      <c r="A79" s="1"/>
      <c r="B79" s="1"/>
      <c r="C79" s="1"/>
      <c r="D79" s="1"/>
      <c r="E79" s="1"/>
      <c r="F79" s="1"/>
      <c r="G79" s="1"/>
      <c r="H79" s="1"/>
      <c r="I79" s="1"/>
      <c r="J79" s="1"/>
      <c r="K79" s="1"/>
      <c r="L79" s="1"/>
      <c r="M79" s="1"/>
      <c r="N79" s="1"/>
      <c r="O79" s="1"/>
      <c r="P79" s="1"/>
      <c r="Q79" s="1"/>
      <c r="R79" s="1"/>
    </row>
    <row r="80" spans="1:18" x14ac:dyDescent="0.15">
      <c r="A80" s="1"/>
      <c r="B80" s="1"/>
      <c r="C80" s="1"/>
      <c r="D80" s="1"/>
      <c r="E80" s="1"/>
      <c r="F80" s="1"/>
      <c r="G80" s="1"/>
      <c r="H80" s="1"/>
      <c r="I80" s="1"/>
      <c r="J80" s="1"/>
      <c r="K80" s="1"/>
      <c r="L80" s="1"/>
      <c r="M80" s="1"/>
      <c r="N80" s="1"/>
      <c r="O80" s="1"/>
      <c r="P80" s="1"/>
      <c r="Q80" s="1"/>
      <c r="R80" s="1"/>
    </row>
  </sheetData>
  <sheetProtection password="EA15" sheet="1" objects="1" scenarios="1" selectLockedCells="1"/>
  <mergeCells count="113">
    <mergeCell ref="A40:O40"/>
    <mergeCell ref="A41:O41"/>
    <mergeCell ref="A42:O42"/>
    <mergeCell ref="A34:O34"/>
    <mergeCell ref="A35:O35"/>
    <mergeCell ref="A36:O36"/>
    <mergeCell ref="A37:O37"/>
    <mergeCell ref="A38:O38"/>
    <mergeCell ref="A39:O39"/>
    <mergeCell ref="J30:L31"/>
    <mergeCell ref="M30:M31"/>
    <mergeCell ref="N30:N31"/>
    <mergeCell ref="O30:O31"/>
    <mergeCell ref="A32:O32"/>
    <mergeCell ref="A33:O33"/>
    <mergeCell ref="N26:N29"/>
    <mergeCell ref="G28:G29"/>
    <mergeCell ref="H28:I29"/>
    <mergeCell ref="J28:J29"/>
    <mergeCell ref="K28:L29"/>
    <mergeCell ref="A30:B31"/>
    <mergeCell ref="C30:D31"/>
    <mergeCell ref="E30:E31"/>
    <mergeCell ref="F30:F31"/>
    <mergeCell ref="G30:I31"/>
    <mergeCell ref="A22:B29"/>
    <mergeCell ref="C22:C29"/>
    <mergeCell ref="D22:D29"/>
    <mergeCell ref="E22:E29"/>
    <mergeCell ref="F22:F29"/>
    <mergeCell ref="J22:L23"/>
    <mergeCell ref="M22:M29"/>
    <mergeCell ref="N22:N25"/>
    <mergeCell ref="O22:O29"/>
    <mergeCell ref="G24:H25"/>
    <mergeCell ref="I24:I27"/>
    <mergeCell ref="J24:K25"/>
    <mergeCell ref="L24:L27"/>
    <mergeCell ref="G26:H27"/>
    <mergeCell ref="J26:K27"/>
    <mergeCell ref="G22:I23"/>
    <mergeCell ref="K19:L21"/>
    <mergeCell ref="A20:B21"/>
    <mergeCell ref="C20:C21"/>
    <mergeCell ref="D20:D21"/>
    <mergeCell ref="E20:E21"/>
    <mergeCell ref="F20:F21"/>
    <mergeCell ref="I17:I18"/>
    <mergeCell ref="J17:K17"/>
    <mergeCell ref="L17:L18"/>
    <mergeCell ref="A18:B19"/>
    <mergeCell ref="E18:F19"/>
    <mergeCell ref="G18:H18"/>
    <mergeCell ref="J18:K18"/>
    <mergeCell ref="O6:O13"/>
    <mergeCell ref="A12:B13"/>
    <mergeCell ref="E12:F13"/>
    <mergeCell ref="A14:B15"/>
    <mergeCell ref="C14:C15"/>
    <mergeCell ref="D14:D15"/>
    <mergeCell ref="E14:E15"/>
    <mergeCell ref="F14:F15"/>
    <mergeCell ref="E10:F11"/>
    <mergeCell ref="G10:H10"/>
    <mergeCell ref="G14:I16"/>
    <mergeCell ref="J14:L16"/>
    <mergeCell ref="M14:M21"/>
    <mergeCell ref="N14:N17"/>
    <mergeCell ref="O14:O21"/>
    <mergeCell ref="A16:B17"/>
    <mergeCell ref="C16:C19"/>
    <mergeCell ref="D16:D19"/>
    <mergeCell ref="E16:F17"/>
    <mergeCell ref="G17:H17"/>
    <mergeCell ref="N18:N21"/>
    <mergeCell ref="G19:G21"/>
    <mergeCell ref="H19:I21"/>
    <mergeCell ref="J19:J21"/>
    <mergeCell ref="A4:B5"/>
    <mergeCell ref="G4:I5"/>
    <mergeCell ref="J4:L5"/>
    <mergeCell ref="J10:K10"/>
    <mergeCell ref="N10:N13"/>
    <mergeCell ref="G11:G13"/>
    <mergeCell ref="H11:I13"/>
    <mergeCell ref="J11:J13"/>
    <mergeCell ref="K11:L13"/>
    <mergeCell ref="M6:M13"/>
    <mergeCell ref="N6:N9"/>
    <mergeCell ref="M4:M5"/>
    <mergeCell ref="A6:B7"/>
    <mergeCell ref="C6:C13"/>
    <mergeCell ref="D6:D13"/>
    <mergeCell ref="E6:F7"/>
    <mergeCell ref="G6:I8"/>
    <mergeCell ref="J6:L8"/>
    <mergeCell ref="A1:O1"/>
    <mergeCell ref="A2:B2"/>
    <mergeCell ref="C2:C5"/>
    <mergeCell ref="D2:D5"/>
    <mergeCell ref="E2:F5"/>
    <mergeCell ref="G2:M2"/>
    <mergeCell ref="N2:N5"/>
    <mergeCell ref="O2:O5"/>
    <mergeCell ref="A3:B3"/>
    <mergeCell ref="G3:M3"/>
    <mergeCell ref="A8:B9"/>
    <mergeCell ref="E8:F9"/>
    <mergeCell ref="G9:H9"/>
    <mergeCell ref="I9:I10"/>
    <mergeCell ref="J9:K9"/>
    <mergeCell ref="L9:L10"/>
    <mergeCell ref="A10:B11"/>
  </mergeCells>
  <phoneticPr fontId="1"/>
  <dataValidations count="1">
    <dataValidation type="decimal" allowBlank="1" showInputMessage="1" showErrorMessage="1" sqref="E6:F13 E16:F19 F22:F29">
      <formula1>0</formula1>
      <formula2>1000000</formula2>
    </dataValidation>
  </dataValidations>
  <pageMargins left="0.7" right="0.71557971014492749" top="0.75" bottom="0.56712962962962965" header="0.3" footer="0.3"/>
  <pageSetup paperSize="9" orientation="landscape" r:id="rId1"/>
  <headerFooter>
    <oddHeader xml:space="preserve">&amp;L&amp;"-,太字"&amp;16&amp;KFF0000（記入例）　　&amp;18&amp;K0070C0青色セルのみ入力してください！&amp;16&amp;KFF0000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記入例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事業用途部分における再利用対象物の保管場所最低必要床面積算出基準</dc:title>
  <dc:subject>事業用途部分における再利用対象物の保管場所最低必要床面積算出基準</dc:subject>
  <dc:creator>千代田区</dc:creator>
  <cp:lastModifiedBy>大久保　和真</cp:lastModifiedBy>
  <cp:revision>1</cp:revision>
  <cp:lastPrinted>2017-01-05T08:02:12Z</cp:lastPrinted>
  <dcterms:created xsi:type="dcterms:W3CDTF">2016-12-15T02:02:16Z</dcterms:created>
  <dcterms:modified xsi:type="dcterms:W3CDTF">2017-01-18T23:47:40Z</dcterms:modified>
</cp:coreProperties>
</file>