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8055"/>
  </bookViews>
  <sheets>
    <sheet name="様式" sheetId="1" r:id="rId1"/>
    <sheet name="記入例" sheetId="4" r:id="rId2"/>
    <sheet name="参照" sheetId="3" r:id="rId3"/>
  </sheets>
  <calcPr calcId="145621" iterateDelta="0" calcOnSave="0"/>
</workbook>
</file>

<file path=xl/calcChain.xml><?xml version="1.0" encoding="utf-8"?>
<calcChain xmlns="http://schemas.openxmlformats.org/spreadsheetml/2006/main">
  <c r="Q18" i="4" l="1"/>
  <c r="T18" i="4" s="1"/>
  <c r="Q16" i="4"/>
  <c r="T16" i="4" s="1"/>
  <c r="Q14" i="4"/>
  <c r="T14" i="4" s="1"/>
  <c r="Q12" i="4"/>
  <c r="T12" i="4" s="1"/>
  <c r="Q10" i="4"/>
  <c r="T10" i="4" s="1"/>
  <c r="Q18" i="1"/>
  <c r="T18" i="1" s="1"/>
  <c r="Q16" i="1"/>
  <c r="T16" i="1" s="1"/>
  <c r="Q14" i="1"/>
  <c r="T14" i="1" s="1"/>
  <c r="Q12" i="1"/>
  <c r="T12" i="1" s="1"/>
  <c r="Q10" i="1"/>
  <c r="T10" i="1" s="1"/>
  <c r="I18" i="4" l="1"/>
  <c r="I16" i="4"/>
  <c r="I14" i="4"/>
  <c r="I12" i="4"/>
  <c r="I10" i="4"/>
  <c r="I10" i="1"/>
  <c r="I12" i="1"/>
  <c r="I14" i="1"/>
  <c r="I16" i="1"/>
  <c r="I18" i="1"/>
  <c r="T20" i="4" l="1"/>
  <c r="Q20" i="4"/>
  <c r="T20" i="1"/>
  <c r="Q20" i="1"/>
</calcChain>
</file>

<file path=xl/sharedStrings.xml><?xml version="1.0" encoding="utf-8"?>
<sst xmlns="http://schemas.openxmlformats.org/spreadsheetml/2006/main" count="90" uniqueCount="42">
  <si>
    <t>別表６　住居用途部分における再利用対象物に係る容器算定基準（要綱　第２条（２）の別表２）</t>
    <rPh sb="0" eb="2">
      <t>ベッピョウ</t>
    </rPh>
    <rPh sb="4" eb="6">
      <t>ジュウキョ</t>
    </rPh>
    <rPh sb="6" eb="8">
      <t>ヨウト</t>
    </rPh>
    <rPh sb="8" eb="10">
      <t>ブブン</t>
    </rPh>
    <rPh sb="14" eb="17">
      <t>サイリヨウ</t>
    </rPh>
    <rPh sb="17" eb="20">
      <t>タイショウブツ</t>
    </rPh>
    <rPh sb="21" eb="22">
      <t>カカ</t>
    </rPh>
    <rPh sb="23" eb="25">
      <t>ヨウキ</t>
    </rPh>
    <rPh sb="25" eb="27">
      <t>サンテイ</t>
    </rPh>
    <rPh sb="27" eb="29">
      <t>キジュン</t>
    </rPh>
    <rPh sb="30" eb="32">
      <t>ヨウコウ</t>
    </rPh>
    <rPh sb="33" eb="34">
      <t>ダイ</t>
    </rPh>
    <rPh sb="35" eb="36">
      <t>ジョウ</t>
    </rPh>
    <rPh sb="40" eb="42">
      <t>ベッピョウ</t>
    </rPh>
    <phoneticPr fontId="1"/>
  </si>
  <si>
    <t>容器の直径又は縦</t>
    <rPh sb="0" eb="2">
      <t>ヨウキ</t>
    </rPh>
    <rPh sb="3" eb="5">
      <t>チョッケイ</t>
    </rPh>
    <rPh sb="5" eb="6">
      <t>マタ</t>
    </rPh>
    <rPh sb="7" eb="8">
      <t>タテ</t>
    </rPh>
    <phoneticPr fontId="1"/>
  </si>
  <si>
    <t>人</t>
    <rPh sb="0" eb="1">
      <t>ニン</t>
    </rPh>
    <phoneticPr fontId="1"/>
  </si>
  <si>
    <t>ｍ × 容器の直径又は横</t>
    <rPh sb="4" eb="6">
      <t>ヨウキ</t>
    </rPh>
    <rPh sb="7" eb="9">
      <t>チョッケイ</t>
    </rPh>
    <rPh sb="9" eb="10">
      <t>マタ</t>
    </rPh>
    <rPh sb="11" eb="12">
      <t>ヨコ</t>
    </rPh>
    <phoneticPr fontId="1"/>
  </si>
  <si>
    <t>m × 容器数</t>
    <rPh sb="4" eb="6">
      <t>ヨウキ</t>
    </rPh>
    <rPh sb="6" eb="7">
      <t>スウ</t>
    </rPh>
    <phoneticPr fontId="1"/>
  </si>
  <si>
    <t>個 ÷ 段数</t>
    <rPh sb="0" eb="1">
      <t>コ</t>
    </rPh>
    <rPh sb="4" eb="6">
      <t>ダンスウ</t>
    </rPh>
    <phoneticPr fontId="1"/>
  </si>
  <si>
    <t>段 =</t>
    <rPh sb="0" eb="1">
      <t>ダン</t>
    </rPh>
    <phoneticPr fontId="1"/>
  </si>
  <si>
    <t>kg</t>
    <phoneticPr fontId="1"/>
  </si>
  <si>
    <t>kg</t>
    <phoneticPr fontId="1"/>
  </si>
  <si>
    <t>コンテナ</t>
    <phoneticPr fontId="1"/>
  </si>
  <si>
    <t>コンテナ</t>
    <phoneticPr fontId="1"/>
  </si>
  <si>
    <t>コンテナ</t>
    <phoneticPr fontId="1"/>
  </si>
  <si>
    <t>ポリ容器（60㍑）</t>
    <rPh sb="2" eb="4">
      <t>ヨウキ</t>
    </rPh>
    <phoneticPr fontId="1"/>
  </si>
  <si>
    <t xml:space="preserve"> ① 容器保管必要面積</t>
    <rPh sb="3" eb="5">
      <t>ヨウキ</t>
    </rPh>
    <rPh sb="5" eb="7">
      <t>ホカン</t>
    </rPh>
    <rPh sb="7" eb="9">
      <t>ヒツヨウ</t>
    </rPh>
    <rPh sb="9" eb="11">
      <t>メンセキ</t>
    </rPh>
    <phoneticPr fontId="1"/>
  </si>
  <si>
    <t xml:space="preserve"> ② 洗浄配水設備面積</t>
    <rPh sb="3" eb="5">
      <t>センジョウ</t>
    </rPh>
    <rPh sb="5" eb="7">
      <t>ハイスイ</t>
    </rPh>
    <rPh sb="7" eb="9">
      <t>セツビ</t>
    </rPh>
    <rPh sb="9" eb="11">
      <t>メンセキ</t>
    </rPh>
    <phoneticPr fontId="1"/>
  </si>
  <si>
    <t>③作業上必要面積（合計－①－②）</t>
    <rPh sb="1" eb="3">
      <t>サギョウ</t>
    </rPh>
    <rPh sb="3" eb="4">
      <t>ウエ</t>
    </rPh>
    <rPh sb="4" eb="6">
      <t>ヒツヨウ</t>
    </rPh>
    <rPh sb="6" eb="8">
      <t>メンセキ</t>
    </rPh>
    <rPh sb="9" eb="11">
      <t>ゴウケイ</t>
    </rPh>
    <phoneticPr fontId="1"/>
  </si>
  <si>
    <t>合　 計</t>
    <rPh sb="0" eb="1">
      <t>ア</t>
    </rPh>
    <rPh sb="3" eb="4">
      <t>ケイ</t>
    </rPh>
    <phoneticPr fontId="1"/>
  </si>
  <si>
    <t>缶</t>
    <rPh sb="0" eb="1">
      <t>カン</t>
    </rPh>
    <phoneticPr fontId="1"/>
  </si>
  <si>
    <t>ペットボトル</t>
    <phoneticPr fontId="1"/>
  </si>
  <si>
    <t>プラスチック</t>
    <phoneticPr fontId="1"/>
  </si>
  <si>
    <t>計</t>
    <rPh sb="0" eb="1">
      <t>ケイ</t>
    </rPh>
    <phoneticPr fontId="1"/>
  </si>
  <si>
    <t>び　　ん</t>
    <phoneticPr fontId="1"/>
  </si>
  <si>
    <t>古　　紙</t>
    <rPh sb="0" eb="1">
      <t>フル</t>
    </rPh>
    <rPh sb="3" eb="4">
      <t>カミ</t>
    </rPh>
    <phoneticPr fontId="1"/>
  </si>
  <si>
    <t>再利用対象物</t>
    <rPh sb="0" eb="3">
      <t>サイリヨウ</t>
    </rPh>
    <rPh sb="3" eb="6">
      <t>タイショウブツ</t>
    </rPh>
    <phoneticPr fontId="1"/>
  </si>
  <si>
    <t>排出量(A)
(1人・1日)</t>
    <rPh sb="0" eb="2">
      <t>ハイシュツ</t>
    </rPh>
    <rPh sb="2" eb="3">
      <t>リョウ</t>
    </rPh>
    <rPh sb="9" eb="10">
      <t>ニン</t>
    </rPh>
    <rPh sb="12" eb="13">
      <t>ニチ</t>
    </rPh>
    <phoneticPr fontId="1"/>
  </si>
  <si>
    <t>人数(B)</t>
    <rPh sb="0" eb="2">
      <t>ニンズウ</t>
    </rPh>
    <phoneticPr fontId="1"/>
  </si>
  <si>
    <t>建物から排出
される量/1日
(C)</t>
    <rPh sb="0" eb="2">
      <t>タテモノ</t>
    </rPh>
    <rPh sb="4" eb="6">
      <t>ハイシュツ</t>
    </rPh>
    <rPh sb="10" eb="11">
      <t>リョウ</t>
    </rPh>
    <rPh sb="13" eb="14">
      <t>ニチ</t>
    </rPh>
    <phoneticPr fontId="1"/>
  </si>
  <si>
    <t>収集までの日数
(D)</t>
    <rPh sb="0" eb="2">
      <t>シュウシュウ</t>
    </rPh>
    <rPh sb="5" eb="7">
      <t>ニッスウ</t>
    </rPh>
    <phoneticPr fontId="1"/>
  </si>
  <si>
    <t>1容器当りの
重量(E)</t>
    <rPh sb="1" eb="3">
      <t>ヨウキ</t>
    </rPh>
    <rPh sb="3" eb="4">
      <t>アタ</t>
    </rPh>
    <rPh sb="7" eb="9">
      <t>ジュウリョウ</t>
    </rPh>
    <phoneticPr fontId="1"/>
  </si>
  <si>
    <t>(容器の種類)</t>
    <rPh sb="1" eb="3">
      <t>ヨウキ</t>
    </rPh>
    <rPh sb="4" eb="6">
      <t>シュルイ</t>
    </rPh>
    <phoneticPr fontId="1"/>
  </si>
  <si>
    <t>最低必要個数
(F)</t>
    <rPh sb="0" eb="2">
      <t>サイテイ</t>
    </rPh>
    <rPh sb="2" eb="4">
      <t>ヒツヨウ</t>
    </rPh>
    <rPh sb="4" eb="6">
      <t>コスウ</t>
    </rPh>
    <phoneticPr fontId="1"/>
  </si>
  <si>
    <t>必要個数
予備率(1.4)
加算後(G)</t>
    <rPh sb="0" eb="2">
      <t>ヒツヨウ</t>
    </rPh>
    <rPh sb="2" eb="4">
      <t>コスウ</t>
    </rPh>
    <rPh sb="5" eb="7">
      <t>ヨビ</t>
    </rPh>
    <rPh sb="7" eb="8">
      <t>リツ</t>
    </rPh>
    <rPh sb="14" eb="16">
      <t>カサン</t>
    </rPh>
    <rPh sb="16" eb="17">
      <t>ゴ</t>
    </rPh>
    <phoneticPr fontId="1"/>
  </si>
  <si>
    <t>&lt;算定上の注意&gt;</t>
    <rPh sb="1" eb="3">
      <t>サンテイ</t>
    </rPh>
    <rPh sb="3" eb="4">
      <t>ジョウ</t>
    </rPh>
    <rPh sb="5" eb="7">
      <t>チュウイ</t>
    </rPh>
    <phoneticPr fontId="1"/>
  </si>
  <si>
    <t>最低必要個数(F)×1.4=必要個数(G)</t>
    <rPh sb="0" eb="2">
      <t>サイテイ</t>
    </rPh>
    <rPh sb="2" eb="4">
      <t>ヒツヨウ</t>
    </rPh>
    <rPh sb="4" eb="6">
      <t>コスウ</t>
    </rPh>
    <rPh sb="14" eb="16">
      <t>ヒツヨウ</t>
    </rPh>
    <rPh sb="16" eb="18">
      <t>コスウ</t>
    </rPh>
    <phoneticPr fontId="1"/>
  </si>
  <si>
    <t>１、1人の1日当りの排出量は、表のとおりとする。</t>
    <rPh sb="3" eb="4">
      <t>ニン</t>
    </rPh>
    <rPh sb="6" eb="7">
      <t>ニチ</t>
    </rPh>
    <rPh sb="7" eb="8">
      <t>アタ</t>
    </rPh>
    <rPh sb="10" eb="12">
      <t>ハイシュツ</t>
    </rPh>
    <rPh sb="12" eb="13">
      <t>リョウ</t>
    </rPh>
    <rPh sb="15" eb="16">
      <t>ヒョウ</t>
    </rPh>
    <phoneticPr fontId="1"/>
  </si>
  <si>
    <t>２、最低必要個数(F)は、小数点第2位を四捨五入すること。</t>
    <rPh sb="2" eb="4">
      <t>サイテイ</t>
    </rPh>
    <rPh sb="4" eb="6">
      <t>ヒツヨウ</t>
    </rPh>
    <rPh sb="6" eb="8">
      <t>コスウ</t>
    </rPh>
    <rPh sb="13" eb="16">
      <t>ショウスウテン</t>
    </rPh>
    <rPh sb="16" eb="17">
      <t>ダイ</t>
    </rPh>
    <rPh sb="18" eb="19">
      <t>イ</t>
    </rPh>
    <rPh sb="20" eb="24">
      <t>シシャゴニュウ</t>
    </rPh>
    <phoneticPr fontId="1"/>
  </si>
  <si>
    <t>４、ポリ容器の大きさ　　 : 丸型…容量60㍑・直径60cm、　角型…容量60㍑・35cm(一辺) × 55cm(一辺) × 60cm(高さ)</t>
    <rPh sb="4" eb="6">
      <t>ヨウキ</t>
    </rPh>
    <rPh sb="7" eb="8">
      <t>オオ</t>
    </rPh>
    <rPh sb="15" eb="17">
      <t>マルガタ</t>
    </rPh>
    <rPh sb="18" eb="20">
      <t>ヨウリョウ</t>
    </rPh>
    <rPh sb="24" eb="26">
      <t>チョッケイ</t>
    </rPh>
    <rPh sb="32" eb="34">
      <t>カクガタ</t>
    </rPh>
    <rPh sb="35" eb="37">
      <t>ヨウリョウ</t>
    </rPh>
    <rPh sb="46" eb="48">
      <t>イッペン</t>
    </rPh>
    <rPh sb="57" eb="59">
      <t>イッペン</t>
    </rPh>
    <rPh sb="68" eb="69">
      <t>タカ</t>
    </rPh>
    <phoneticPr fontId="1"/>
  </si>
  <si>
    <t>５、コンテナ容器の大きさ ： 37cm(一辺) × 52cm(一辺) × 32cm(高さ)</t>
    <rPh sb="6" eb="8">
      <t>ヨウキ</t>
    </rPh>
    <rPh sb="9" eb="10">
      <t>オオ</t>
    </rPh>
    <rPh sb="20" eb="22">
      <t>イッペン</t>
    </rPh>
    <rPh sb="31" eb="33">
      <t>イッペン</t>
    </rPh>
    <rPh sb="42" eb="43">
      <t>タカ</t>
    </rPh>
    <phoneticPr fontId="1"/>
  </si>
  <si>
    <t xml:space="preserve"> 排出量(A) × 人数(B) × 収集までの日数(D) ÷ 1容器当りの重量(E) = 最低必要個数(F)</t>
    <rPh sb="1" eb="3">
      <t>ハイシュツ</t>
    </rPh>
    <rPh sb="3" eb="4">
      <t>リョウ</t>
    </rPh>
    <rPh sb="10" eb="12">
      <t>ニンズウ</t>
    </rPh>
    <rPh sb="18" eb="20">
      <t>シュウシュウ</t>
    </rPh>
    <rPh sb="23" eb="25">
      <t>ニッスウ</t>
    </rPh>
    <rPh sb="32" eb="34">
      <t>ヨウキ</t>
    </rPh>
    <rPh sb="34" eb="35">
      <t>アタ</t>
    </rPh>
    <rPh sb="37" eb="39">
      <t>ジュウリョウ</t>
    </rPh>
    <rPh sb="45" eb="47">
      <t>サイテイ</t>
    </rPh>
    <rPh sb="47" eb="49">
      <t>ヒツヨウ</t>
    </rPh>
    <rPh sb="49" eb="51">
      <t>コスウ</t>
    </rPh>
    <phoneticPr fontId="1"/>
  </si>
  <si>
    <t>段数</t>
    <rPh sb="0" eb="2">
      <t>ダンスウ</t>
    </rPh>
    <phoneticPr fontId="1"/>
  </si>
  <si>
    <t>３、予備率加算後(G)は、小数点以下を切り捨てること。ただし、(F)と(G)の小数点以上の数値が同数の場合、(G)の小数点以下を切り上げること。</t>
    <rPh sb="2" eb="4">
      <t>ヨビ</t>
    </rPh>
    <rPh sb="4" eb="5">
      <t>リツ</t>
    </rPh>
    <rPh sb="5" eb="7">
      <t>カサン</t>
    </rPh>
    <rPh sb="7" eb="8">
      <t>ゴ</t>
    </rPh>
    <rPh sb="13" eb="16">
      <t>ショウスウテン</t>
    </rPh>
    <rPh sb="16" eb="18">
      <t>イカ</t>
    </rPh>
    <rPh sb="19" eb="20">
      <t>キ</t>
    </rPh>
    <rPh sb="21" eb="22">
      <t>ス</t>
    </rPh>
    <rPh sb="39" eb="42">
      <t>ショウスウテン</t>
    </rPh>
    <rPh sb="42" eb="44">
      <t>イジョウ</t>
    </rPh>
    <rPh sb="45" eb="47">
      <t>スウチ</t>
    </rPh>
    <rPh sb="48" eb="50">
      <t>ドウスウ</t>
    </rPh>
    <rPh sb="51" eb="53">
      <t>バアイ</t>
    </rPh>
    <rPh sb="58" eb="61">
      <t>ショウスウテン</t>
    </rPh>
    <rPh sb="61" eb="63">
      <t>イカ</t>
    </rPh>
    <rPh sb="64" eb="65">
      <t>キ</t>
    </rPh>
    <rPh sb="66" eb="67">
      <t>ア</t>
    </rPh>
    <phoneticPr fontId="1"/>
  </si>
  <si>
    <t>5.94㎡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</si>
</sst>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\ &quot;kg&quot;"/>
    <numFmt numFmtId="177" formatCode="0\ &quot;日&quot;"/>
    <numFmt numFmtId="178" formatCode="0.000"/>
    <numFmt numFmtId="179" formatCode="0.0\ &quot;個&quot;"/>
    <numFmt numFmtId="180" formatCode="0\ &quot;個&quot;"/>
    <numFmt numFmtId="181" formatCode="0.00\ &quot;㎡&quot;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 tint="-0.2499465926084170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80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0" xfId="0" applyFill="1" applyProtection="1">
      <alignment vertical="center"/>
    </xf>
    <xf numFmtId="0" fontId="0" fillId="0" borderId="0" xfId="0" applyProtection="1">
      <alignment vertical="center"/>
    </xf>
    <xf numFmtId="0" fontId="0" fillId="0" borderId="0" xfId="0" applyFill="1">
      <alignment vertical="center"/>
    </xf>
    <xf numFmtId="0" fontId="0" fillId="0" borderId="0" xfId="0" applyFill="1" applyProtection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79" fontId="4" fillId="0" borderId="3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5" xfId="0" applyNumberFormat="1" applyFont="1" applyBorder="1" applyAlignment="1">
      <alignment horizontal="center" vertical="center"/>
    </xf>
    <xf numFmtId="179" fontId="4" fillId="0" borderId="6" xfId="0" applyNumberFormat="1" applyFont="1" applyBorder="1" applyAlignment="1">
      <alignment horizontal="center" vertical="center"/>
    </xf>
    <xf numFmtId="179" fontId="4" fillId="0" borderId="7" xfId="0" applyNumberFormat="1" applyFont="1" applyBorder="1" applyAlignment="1">
      <alignment horizontal="center" vertical="center"/>
    </xf>
    <xf numFmtId="179" fontId="4" fillId="0" borderId="8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178" fontId="4" fillId="0" borderId="1" xfId="0" applyNumberFormat="1" applyFont="1" applyBorder="1" applyAlignment="1">
      <alignment horizontal="center" vertical="center"/>
    </xf>
    <xf numFmtId="181" fontId="4" fillId="2" borderId="10" xfId="0" applyNumberFormat="1" applyFont="1" applyFill="1" applyBorder="1" applyAlignment="1" applyProtection="1">
      <alignment horizontal="center" vertical="center"/>
      <protection locked="0"/>
    </xf>
    <xf numFmtId="181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179" fontId="4" fillId="0" borderId="2" xfId="0" applyNumberFormat="1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177" fontId="4" fillId="0" borderId="5" xfId="0" applyNumberFormat="1" applyFont="1" applyBorder="1" applyAlignment="1">
      <alignment horizontal="center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81" fontId="4" fillId="2" borderId="3" xfId="0" applyNumberFormat="1" applyFont="1" applyFill="1" applyBorder="1" applyAlignment="1" applyProtection="1">
      <alignment horizontal="center" vertical="center"/>
      <protection locked="0"/>
    </xf>
    <xf numFmtId="181" fontId="4" fillId="2" borderId="4" xfId="0" applyNumberFormat="1" applyFont="1" applyFill="1" applyBorder="1" applyAlignment="1" applyProtection="1">
      <alignment horizontal="center" vertical="center"/>
      <protection locked="0"/>
    </xf>
    <xf numFmtId="181" fontId="4" fillId="2" borderId="5" xfId="0" applyNumberFormat="1" applyFont="1" applyFill="1" applyBorder="1" applyAlignment="1" applyProtection="1">
      <alignment horizontal="center" vertical="center"/>
      <protection locked="0"/>
    </xf>
    <xf numFmtId="181" fontId="4" fillId="2" borderId="6" xfId="0" applyNumberFormat="1" applyFont="1" applyFill="1" applyBorder="1" applyAlignment="1" applyProtection="1">
      <alignment horizontal="center" vertical="center"/>
      <protection locked="0"/>
    </xf>
    <xf numFmtId="181" fontId="4" fillId="2" borderId="7" xfId="0" applyNumberFormat="1" applyFont="1" applyFill="1" applyBorder="1" applyAlignment="1" applyProtection="1">
      <alignment horizontal="center" vertical="center"/>
      <protection locked="0"/>
    </xf>
    <xf numFmtId="181" fontId="4" fillId="2" borderId="8" xfId="0" applyNumberFormat="1" applyFont="1" applyFill="1" applyBorder="1" applyAlignment="1" applyProtection="1">
      <alignment horizontal="center" vertical="center"/>
      <protection locked="0"/>
    </xf>
    <xf numFmtId="180" fontId="4" fillId="0" borderId="3" xfId="0" applyNumberFormat="1" applyFont="1" applyBorder="1" applyAlignment="1">
      <alignment horizontal="center" vertical="center"/>
    </xf>
    <xf numFmtId="180" fontId="4" fillId="0" borderId="5" xfId="0" applyNumberFormat="1" applyFont="1" applyBorder="1" applyAlignment="1">
      <alignment horizontal="center" vertical="center"/>
    </xf>
    <xf numFmtId="180" fontId="4" fillId="0" borderId="6" xfId="0" applyNumberFormat="1" applyFont="1" applyBorder="1" applyAlignment="1">
      <alignment horizontal="center" vertical="center"/>
    </xf>
    <xf numFmtId="180" fontId="4" fillId="0" borderId="8" xfId="0" applyNumberFormat="1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4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3" fillId="0" borderId="6" xfId="0" applyFont="1" applyBorder="1" applyAlignment="1" applyProtection="1">
      <alignment horizontal="left" vertical="center"/>
    </xf>
    <xf numFmtId="0" fontId="3" fillId="0" borderId="7" xfId="0" applyFont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178" fontId="4" fillId="0" borderId="1" xfId="0" applyNumberFormat="1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177" fontId="4" fillId="0" borderId="3" xfId="0" applyNumberFormat="1" applyFont="1" applyBorder="1" applyAlignment="1" applyProtection="1">
      <alignment horizontal="center" vertical="center"/>
    </xf>
    <xf numFmtId="177" fontId="4" fillId="0" borderId="5" xfId="0" applyNumberFormat="1" applyFont="1" applyBorder="1" applyAlignment="1" applyProtection="1">
      <alignment horizontal="center" vertical="center"/>
    </xf>
    <xf numFmtId="177" fontId="4" fillId="0" borderId="2" xfId="0" applyNumberFormat="1" applyFont="1" applyBorder="1" applyAlignment="1" applyProtection="1">
      <alignment horizontal="center" vertical="center"/>
    </xf>
    <xf numFmtId="177" fontId="4" fillId="0" borderId="9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8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179" fontId="4" fillId="0" borderId="3" xfId="0" applyNumberFormat="1" applyFont="1" applyBorder="1" applyAlignment="1" applyProtection="1">
      <alignment horizontal="center" vertical="center"/>
    </xf>
    <xf numFmtId="179" fontId="4" fillId="0" borderId="4" xfId="0" applyNumberFormat="1" applyFont="1" applyBorder="1" applyAlignment="1" applyProtection="1">
      <alignment horizontal="center" vertical="center"/>
    </xf>
    <xf numFmtId="179" fontId="4" fillId="0" borderId="5" xfId="0" applyNumberFormat="1" applyFont="1" applyBorder="1" applyAlignment="1" applyProtection="1">
      <alignment horizontal="center" vertical="center"/>
    </xf>
    <xf numFmtId="179" fontId="4" fillId="0" borderId="6" xfId="0" applyNumberFormat="1" applyFont="1" applyBorder="1" applyAlignment="1" applyProtection="1">
      <alignment horizontal="center" vertical="center"/>
    </xf>
    <xf numFmtId="179" fontId="4" fillId="0" borderId="7" xfId="0" applyNumberFormat="1" applyFont="1" applyBorder="1" applyAlignment="1" applyProtection="1">
      <alignment horizontal="center" vertical="center"/>
    </xf>
    <xf numFmtId="179" fontId="4" fillId="0" borderId="8" xfId="0" applyNumberFormat="1" applyFont="1" applyBorder="1" applyAlignment="1" applyProtection="1">
      <alignment horizontal="center" vertical="center"/>
    </xf>
    <xf numFmtId="180" fontId="4" fillId="0" borderId="3" xfId="0" applyNumberFormat="1" applyFont="1" applyBorder="1" applyAlignment="1" applyProtection="1">
      <alignment horizontal="center" vertical="center"/>
    </xf>
    <xf numFmtId="180" fontId="4" fillId="0" borderId="5" xfId="0" applyNumberFormat="1" applyFont="1" applyBorder="1" applyAlignment="1" applyProtection="1">
      <alignment horizontal="center" vertical="center"/>
    </xf>
    <xf numFmtId="180" fontId="4" fillId="0" borderId="6" xfId="0" applyNumberFormat="1" applyFont="1" applyBorder="1" applyAlignment="1" applyProtection="1">
      <alignment horizontal="center" vertical="center"/>
    </xf>
    <xf numFmtId="180" fontId="4" fillId="0" borderId="8" xfId="0" applyNumberFormat="1" applyFont="1" applyBorder="1" applyAlignment="1" applyProtection="1">
      <alignment horizontal="center" vertical="center"/>
    </xf>
    <xf numFmtId="0" fontId="4" fillId="3" borderId="9" xfId="0" applyFont="1" applyFill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9" xfId="0" applyNumberFormat="1" applyFont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5" xfId="0" applyFont="1" applyFill="1" applyBorder="1" applyAlignment="1" applyProtection="1">
      <alignment horizontal="center" vertical="center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179" fontId="4" fillId="0" borderId="2" xfId="0" applyNumberFormat="1" applyFont="1" applyBorder="1" applyAlignment="1" applyProtection="1">
      <alignment horizontal="center" vertical="center"/>
    </xf>
    <xf numFmtId="179" fontId="4" fillId="0" borderId="0" xfId="0" applyNumberFormat="1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left" vertical="center"/>
    </xf>
    <xf numFmtId="0" fontId="5" fillId="3" borderId="4" xfId="0" applyFont="1" applyFill="1" applyBorder="1" applyAlignment="1" applyProtection="1">
      <alignment horizontal="left" vertical="center"/>
    </xf>
    <xf numFmtId="0" fontId="5" fillId="3" borderId="0" xfId="0" applyFont="1" applyFill="1" applyAlignment="1" applyProtection="1">
      <alignment horizontal="left" vertical="center"/>
      <protection locked="0"/>
    </xf>
    <xf numFmtId="0" fontId="3" fillId="0" borderId="9" xfId="0" applyFont="1" applyBorder="1" applyAlignment="1" applyProtection="1">
      <alignment horizontal="center" vertical="center"/>
    </xf>
    <xf numFmtId="181" fontId="4" fillId="2" borderId="2" xfId="0" applyNumberFormat="1" applyFont="1" applyFill="1" applyBorder="1" applyAlignment="1" applyProtection="1">
      <alignment horizontal="center" vertical="center"/>
      <protection locked="0"/>
    </xf>
    <xf numFmtId="181" fontId="4" fillId="2" borderId="9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84667</xdr:colOff>
      <xdr:row>1</xdr:row>
      <xdr:rowOff>10584</xdr:rowOff>
    </xdr:from>
    <xdr:to>
      <xdr:col>20</xdr:col>
      <xdr:colOff>594785</xdr:colOff>
      <xdr:row>3</xdr:row>
      <xdr:rowOff>67734</xdr:rowOff>
    </xdr:to>
    <xdr:sp macro="" textlink="">
      <xdr:nvSpPr>
        <xdr:cNvPr id="2" name="テキスト ボックス 1"/>
        <xdr:cNvSpPr txBox="1"/>
      </xdr:nvSpPr>
      <xdr:spPr>
        <a:xfrm>
          <a:off x="5270500" y="179917"/>
          <a:ext cx="4076702" cy="395817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en-US" altLang="ja-JP" sz="16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(</a:t>
          </a:r>
          <a:r>
            <a:rPr kumimoji="1" lang="ja-JP" altLang="en-US" sz="16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注</a:t>
          </a:r>
          <a:r>
            <a:rPr kumimoji="1" lang="en-US" altLang="ja-JP" sz="16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)</a:t>
          </a:r>
          <a:r>
            <a:rPr kumimoji="1" lang="ja-JP" altLang="en-US" sz="1600" b="1">
              <a:solidFill>
                <a:srgbClr val="0070C0"/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メイリオ" panose="020B0604030504040204" pitchFamily="50" charset="-128"/>
            </a:rPr>
            <a:t>青色の部分のみ入力してください！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36"/>
  <sheetViews>
    <sheetView tabSelected="1" view="pageLayout" zoomScale="90" zoomScaleNormal="100" zoomScalePageLayoutView="90" workbookViewId="0">
      <selection activeCell="F10" sqref="F10:G19"/>
    </sheetView>
  </sheetViews>
  <sheetFormatPr defaultRowHeight="13.5" x14ac:dyDescent="0.15"/>
  <cols>
    <col min="1" max="4" width="6.125" customWidth="1"/>
    <col min="5" max="5" width="13.625" customWidth="1"/>
    <col min="6" max="7" width="5.25" customWidth="1"/>
    <col min="8" max="8" width="3.75" customWidth="1"/>
    <col min="9" max="9" width="10.875" customWidth="1"/>
    <col min="10" max="10" width="3.625" customWidth="1"/>
    <col min="11" max="12" width="6.75" customWidth="1"/>
    <col min="13" max="13" width="1.875" customWidth="1"/>
    <col min="14" max="14" width="11.5" customWidth="1"/>
    <col min="15" max="15" width="8.875" customWidth="1"/>
    <col min="16" max="16" width="5.25" customWidth="1"/>
    <col min="17" max="17" width="4.25" customWidth="1"/>
    <col min="18" max="18" width="5.25" customWidth="1"/>
    <col min="19" max="19" width="4.125" customWidth="1"/>
    <col min="20" max="20" width="2.75" customWidth="1"/>
    <col min="21" max="21" width="9.875" customWidth="1"/>
  </cols>
  <sheetData>
    <row r="1" spans="1:2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x14ac:dyDescent="0.1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"/>
      <c r="T2" s="1"/>
      <c r="U2" s="1"/>
    </row>
    <row r="3" spans="1:2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1"/>
      <c r="T3" s="1"/>
      <c r="U3" s="1"/>
    </row>
    <row r="4" spans="1:21" x14ac:dyDescent="0.15">
      <c r="A4" s="7" t="s">
        <v>23</v>
      </c>
      <c r="B4" s="7"/>
      <c r="C4" s="7"/>
      <c r="D4" s="7"/>
      <c r="E4" s="19" t="s">
        <v>24</v>
      </c>
      <c r="F4" s="8" t="s">
        <v>25</v>
      </c>
      <c r="G4" s="8"/>
      <c r="H4" s="8"/>
      <c r="I4" s="78" t="s">
        <v>26</v>
      </c>
      <c r="J4" s="93"/>
      <c r="K4" s="19" t="s">
        <v>27</v>
      </c>
      <c r="L4" s="8"/>
      <c r="M4" s="19" t="s">
        <v>28</v>
      </c>
      <c r="N4" s="8"/>
      <c r="O4" s="8" t="s">
        <v>29</v>
      </c>
      <c r="P4" s="8"/>
      <c r="Q4" s="78" t="s">
        <v>30</v>
      </c>
      <c r="R4" s="26"/>
      <c r="S4" s="26"/>
      <c r="T4" s="80" t="s">
        <v>31</v>
      </c>
      <c r="U4" s="81"/>
    </row>
    <row r="5" spans="1:21" x14ac:dyDescent="0.15">
      <c r="A5" s="7"/>
      <c r="B5" s="7"/>
      <c r="C5" s="7"/>
      <c r="D5" s="7"/>
      <c r="E5" s="8"/>
      <c r="F5" s="8"/>
      <c r="G5" s="8"/>
      <c r="H5" s="8"/>
      <c r="I5" s="94"/>
      <c r="J5" s="95"/>
      <c r="K5" s="8"/>
      <c r="L5" s="8"/>
      <c r="M5" s="8"/>
      <c r="N5" s="8"/>
      <c r="O5" s="8"/>
      <c r="P5" s="8"/>
      <c r="Q5" s="58"/>
      <c r="R5" s="79"/>
      <c r="S5" s="79"/>
      <c r="T5" s="82"/>
      <c r="U5" s="83"/>
    </row>
    <row r="6" spans="1:21" x14ac:dyDescent="0.15">
      <c r="A6" s="7"/>
      <c r="B6" s="7"/>
      <c r="C6" s="7"/>
      <c r="D6" s="7"/>
      <c r="E6" s="8"/>
      <c r="F6" s="8"/>
      <c r="G6" s="8"/>
      <c r="H6" s="8"/>
      <c r="I6" s="94"/>
      <c r="J6" s="95"/>
      <c r="K6" s="8"/>
      <c r="L6" s="8"/>
      <c r="M6" s="8"/>
      <c r="N6" s="8"/>
      <c r="O6" s="8"/>
      <c r="P6" s="8"/>
      <c r="Q6" s="58"/>
      <c r="R6" s="79"/>
      <c r="S6" s="79"/>
      <c r="T6" s="82"/>
      <c r="U6" s="83"/>
    </row>
    <row r="7" spans="1:21" x14ac:dyDescent="0.15">
      <c r="A7" s="7"/>
      <c r="B7" s="7"/>
      <c r="C7" s="7"/>
      <c r="D7" s="7"/>
      <c r="E7" s="9"/>
      <c r="F7" s="9"/>
      <c r="G7" s="9"/>
      <c r="H7" s="9"/>
      <c r="I7" s="96"/>
      <c r="J7" s="97"/>
      <c r="K7" s="8"/>
      <c r="L7" s="8"/>
      <c r="M7" s="8"/>
      <c r="N7" s="8"/>
      <c r="O7" s="8"/>
      <c r="P7" s="8"/>
      <c r="Q7" s="27"/>
      <c r="R7" s="28"/>
      <c r="S7" s="28"/>
      <c r="T7" s="84"/>
      <c r="U7" s="85"/>
    </row>
    <row r="8" spans="1:21" ht="11.25" customHeight="1" x14ac:dyDescent="0.15">
      <c r="A8" s="7"/>
      <c r="B8" s="7"/>
      <c r="C8" s="7"/>
      <c r="D8" s="7"/>
      <c r="E8" s="42" t="s">
        <v>38</v>
      </c>
      <c r="F8" s="48"/>
      <c r="G8" s="48"/>
      <c r="H8" s="48"/>
      <c r="I8" s="48"/>
      <c r="J8" s="48"/>
      <c r="K8" s="48"/>
      <c r="L8" s="48"/>
      <c r="M8" s="48"/>
      <c r="N8" s="48"/>
      <c r="O8" s="48"/>
      <c r="P8" s="43"/>
      <c r="Q8" s="87" t="s">
        <v>33</v>
      </c>
      <c r="R8" s="88"/>
      <c r="S8" s="88"/>
      <c r="T8" s="88"/>
      <c r="U8" s="89"/>
    </row>
    <row r="9" spans="1:21" ht="11.25" customHeight="1" x14ac:dyDescent="0.15">
      <c r="A9" s="7"/>
      <c r="B9" s="7"/>
      <c r="C9" s="7"/>
      <c r="D9" s="7"/>
      <c r="E9" s="44"/>
      <c r="F9" s="49"/>
      <c r="G9" s="49"/>
      <c r="H9" s="49"/>
      <c r="I9" s="49"/>
      <c r="J9" s="49"/>
      <c r="K9" s="49"/>
      <c r="L9" s="49"/>
      <c r="M9" s="49"/>
      <c r="N9" s="49"/>
      <c r="O9" s="49"/>
      <c r="P9" s="45"/>
      <c r="Q9" s="90"/>
      <c r="R9" s="91"/>
      <c r="S9" s="91"/>
      <c r="T9" s="91"/>
      <c r="U9" s="92"/>
    </row>
    <row r="10" spans="1:21" ht="18.75" customHeight="1" x14ac:dyDescent="0.15">
      <c r="A10" s="7" t="s">
        <v>22</v>
      </c>
      <c r="B10" s="7"/>
      <c r="C10" s="7"/>
      <c r="D10" s="7"/>
      <c r="E10" s="20">
        <v>0.10199999999999999</v>
      </c>
      <c r="F10" s="64"/>
      <c r="G10" s="23"/>
      <c r="H10" s="31" t="s">
        <v>2</v>
      </c>
      <c r="I10" s="29" t="str">
        <f>IF(F10="","",E10*F10)</f>
        <v/>
      </c>
      <c r="J10" s="10" t="s">
        <v>7</v>
      </c>
      <c r="K10" s="60">
        <v>6</v>
      </c>
      <c r="L10" s="61"/>
      <c r="M10" s="52">
        <v>18</v>
      </c>
      <c r="N10" s="53"/>
      <c r="O10" s="25" t="s">
        <v>9</v>
      </c>
      <c r="P10" s="40"/>
      <c r="Q10" s="12" t="str">
        <f>IF($F$10="","",ROUND(E10*$F$10*$K$10/M10,1))</f>
        <v/>
      </c>
      <c r="R10" s="13"/>
      <c r="S10" s="14"/>
      <c r="T10" s="73" t="str">
        <f>IF(Q10="","",IF(ROUNDDOWN(Q10,0)=ROUNDDOWN(Q10*1.4,0),ROUNDUP(Q10*1.4,0),ROUNDDOWN(Q10*1.4,0)))</f>
        <v/>
      </c>
      <c r="U10" s="74"/>
    </row>
    <row r="11" spans="1:21" ht="18.75" customHeight="1" x14ac:dyDescent="0.15">
      <c r="A11" s="7"/>
      <c r="B11" s="7"/>
      <c r="C11" s="7"/>
      <c r="D11" s="7"/>
      <c r="E11" s="20"/>
      <c r="F11" s="65"/>
      <c r="G11" s="66"/>
      <c r="H11" s="32"/>
      <c r="I11" s="30"/>
      <c r="J11" s="11"/>
      <c r="K11" s="62"/>
      <c r="L11" s="63"/>
      <c r="M11" s="54"/>
      <c r="N11" s="55"/>
      <c r="O11" s="27"/>
      <c r="P11" s="41"/>
      <c r="Q11" s="15"/>
      <c r="R11" s="16"/>
      <c r="S11" s="17"/>
      <c r="T11" s="75"/>
      <c r="U11" s="76"/>
    </row>
    <row r="12" spans="1:21" ht="18.75" customHeight="1" x14ac:dyDescent="0.15">
      <c r="A12" s="7" t="s">
        <v>21</v>
      </c>
      <c r="B12" s="7"/>
      <c r="C12" s="7"/>
      <c r="D12" s="7"/>
      <c r="E12" s="20">
        <v>2.1999999999999999E-2</v>
      </c>
      <c r="F12" s="65"/>
      <c r="G12" s="66"/>
      <c r="H12" s="32"/>
      <c r="I12" s="29" t="str">
        <f>IF(F10="","",E12*F10)</f>
        <v/>
      </c>
      <c r="J12" s="10" t="s">
        <v>8</v>
      </c>
      <c r="K12" s="62"/>
      <c r="L12" s="63"/>
      <c r="M12" s="52">
        <v>15</v>
      </c>
      <c r="N12" s="53"/>
      <c r="O12" s="25" t="s">
        <v>10</v>
      </c>
      <c r="P12" s="40"/>
      <c r="Q12" s="12" t="str">
        <f>IF($F$10="","",ROUND(E12*$F$10*$K$10/M12,1))</f>
        <v/>
      </c>
      <c r="R12" s="13"/>
      <c r="S12" s="14"/>
      <c r="T12" s="73" t="str">
        <f>IF(Q12="","",IF(ROUNDDOWN(Q12,0)=ROUNDDOWN(Q12*1.4,0),ROUNDUP(Q12*1.4,0),ROUNDDOWN(Q12*1.4,0)))</f>
        <v/>
      </c>
      <c r="U12" s="74"/>
    </row>
    <row r="13" spans="1:21" ht="18.75" customHeight="1" x14ac:dyDescent="0.15">
      <c r="A13" s="7"/>
      <c r="B13" s="7"/>
      <c r="C13" s="7"/>
      <c r="D13" s="7"/>
      <c r="E13" s="20"/>
      <c r="F13" s="65"/>
      <c r="G13" s="66"/>
      <c r="H13" s="32"/>
      <c r="I13" s="30"/>
      <c r="J13" s="11"/>
      <c r="K13" s="62"/>
      <c r="L13" s="63"/>
      <c r="M13" s="54"/>
      <c r="N13" s="55"/>
      <c r="O13" s="27"/>
      <c r="P13" s="41"/>
      <c r="Q13" s="15"/>
      <c r="R13" s="16"/>
      <c r="S13" s="17"/>
      <c r="T13" s="75"/>
      <c r="U13" s="76"/>
    </row>
    <row r="14" spans="1:21" ht="18.75" customHeight="1" x14ac:dyDescent="0.15">
      <c r="A14" s="7" t="s">
        <v>17</v>
      </c>
      <c r="B14" s="7"/>
      <c r="C14" s="7"/>
      <c r="D14" s="7"/>
      <c r="E14" s="20">
        <v>8.9999999999999993E-3</v>
      </c>
      <c r="F14" s="65"/>
      <c r="G14" s="66"/>
      <c r="H14" s="32"/>
      <c r="I14" s="29" t="str">
        <f>IF(F10="","",E14*F10)</f>
        <v/>
      </c>
      <c r="J14" s="10" t="s">
        <v>8</v>
      </c>
      <c r="K14" s="62"/>
      <c r="L14" s="63"/>
      <c r="M14" s="52">
        <v>2.94</v>
      </c>
      <c r="N14" s="53"/>
      <c r="O14" s="25" t="s">
        <v>11</v>
      </c>
      <c r="P14" s="40"/>
      <c r="Q14" s="12" t="str">
        <f>IF($F$10="","",ROUND(E14*$F$10*$K$10/M14,1))</f>
        <v/>
      </c>
      <c r="R14" s="13"/>
      <c r="S14" s="14"/>
      <c r="T14" s="73" t="str">
        <f>IF(Q14="","",IF(ROUNDDOWN(Q14,0)=ROUNDDOWN(Q14*1.4,0),ROUNDUP(Q14*1.4,0),ROUNDDOWN(Q14*1.4,0)))</f>
        <v/>
      </c>
      <c r="U14" s="74"/>
    </row>
    <row r="15" spans="1:21" ht="18.75" customHeight="1" x14ac:dyDescent="0.15">
      <c r="A15" s="7"/>
      <c r="B15" s="7"/>
      <c r="C15" s="7"/>
      <c r="D15" s="7"/>
      <c r="E15" s="20"/>
      <c r="F15" s="65"/>
      <c r="G15" s="66"/>
      <c r="H15" s="32"/>
      <c r="I15" s="30"/>
      <c r="J15" s="11"/>
      <c r="K15" s="62"/>
      <c r="L15" s="63"/>
      <c r="M15" s="54"/>
      <c r="N15" s="55"/>
      <c r="O15" s="27"/>
      <c r="P15" s="41"/>
      <c r="Q15" s="15"/>
      <c r="R15" s="16"/>
      <c r="S15" s="17"/>
      <c r="T15" s="75"/>
      <c r="U15" s="76"/>
    </row>
    <row r="16" spans="1:21" ht="18.75" customHeight="1" x14ac:dyDescent="0.15">
      <c r="A16" s="7" t="s">
        <v>18</v>
      </c>
      <c r="B16" s="7"/>
      <c r="C16" s="7"/>
      <c r="D16" s="7"/>
      <c r="E16" s="20">
        <v>7.0000000000000001E-3</v>
      </c>
      <c r="F16" s="65"/>
      <c r="G16" s="66"/>
      <c r="H16" s="32"/>
      <c r="I16" s="29" t="str">
        <f>IF(F10="","",E16*F10)</f>
        <v/>
      </c>
      <c r="J16" s="10" t="s">
        <v>8</v>
      </c>
      <c r="K16" s="62"/>
      <c r="L16" s="63"/>
      <c r="M16" s="52">
        <v>1.35</v>
      </c>
      <c r="N16" s="53"/>
      <c r="O16" s="42" t="s">
        <v>12</v>
      </c>
      <c r="P16" s="43"/>
      <c r="Q16" s="12" t="str">
        <f>IF($F$10="","",ROUND(E16*$F$10*$K$10/M16,1))</f>
        <v/>
      </c>
      <c r="R16" s="13"/>
      <c r="S16" s="14"/>
      <c r="T16" s="73" t="str">
        <f>IF(Q16="","",IF(ROUNDDOWN(Q16,0)=ROUNDDOWN(Q16*1.4,0),ROUNDUP(Q16*1.4,0),ROUNDDOWN(Q16*1.4,0)))</f>
        <v/>
      </c>
      <c r="U16" s="74"/>
    </row>
    <row r="17" spans="1:21" ht="18.75" customHeight="1" x14ac:dyDescent="0.15">
      <c r="A17" s="7"/>
      <c r="B17" s="7"/>
      <c r="C17" s="7"/>
      <c r="D17" s="7"/>
      <c r="E17" s="20"/>
      <c r="F17" s="65"/>
      <c r="G17" s="66"/>
      <c r="H17" s="32"/>
      <c r="I17" s="30"/>
      <c r="J17" s="11"/>
      <c r="K17" s="62"/>
      <c r="L17" s="63"/>
      <c r="M17" s="54"/>
      <c r="N17" s="55"/>
      <c r="O17" s="44"/>
      <c r="P17" s="45"/>
      <c r="Q17" s="15"/>
      <c r="R17" s="16"/>
      <c r="S17" s="17"/>
      <c r="T17" s="75"/>
      <c r="U17" s="76"/>
    </row>
    <row r="18" spans="1:21" ht="18.75" customHeight="1" x14ac:dyDescent="0.15">
      <c r="A18" s="7" t="s">
        <v>19</v>
      </c>
      <c r="B18" s="7"/>
      <c r="C18" s="7"/>
      <c r="D18" s="7"/>
      <c r="E18" s="20">
        <v>1.7999999999999999E-2</v>
      </c>
      <c r="F18" s="65"/>
      <c r="G18" s="66"/>
      <c r="H18" s="32"/>
      <c r="I18" s="29" t="str">
        <f>IF(F10="","",E18*F10)</f>
        <v/>
      </c>
      <c r="J18" s="10" t="s">
        <v>8</v>
      </c>
      <c r="K18" s="62"/>
      <c r="L18" s="63"/>
      <c r="M18" s="52">
        <v>0.99</v>
      </c>
      <c r="N18" s="53"/>
      <c r="O18" s="42" t="s">
        <v>12</v>
      </c>
      <c r="P18" s="43"/>
      <c r="Q18" s="12" t="str">
        <f>IF($F$10="","",ROUND(E18*$F$10*$K$10/M18,1))</f>
        <v/>
      </c>
      <c r="R18" s="13"/>
      <c r="S18" s="14"/>
      <c r="T18" s="73" t="str">
        <f>IF(Q18="","",IF(ROUNDDOWN(Q18,0)=ROUNDDOWN(Q18*1.4,0),ROUNDUP(Q18*1.4,0),ROUNDDOWN(Q18*1.4,0)))</f>
        <v/>
      </c>
      <c r="U18" s="74"/>
    </row>
    <row r="19" spans="1:21" ht="18.75" customHeight="1" x14ac:dyDescent="0.15">
      <c r="A19" s="7"/>
      <c r="B19" s="7"/>
      <c r="C19" s="7"/>
      <c r="D19" s="7"/>
      <c r="E19" s="20"/>
      <c r="F19" s="65"/>
      <c r="G19" s="66"/>
      <c r="H19" s="32"/>
      <c r="I19" s="30"/>
      <c r="J19" s="33"/>
      <c r="K19" s="62"/>
      <c r="L19" s="63"/>
      <c r="M19" s="56"/>
      <c r="N19" s="57"/>
      <c r="O19" s="44"/>
      <c r="P19" s="45"/>
      <c r="Q19" s="15"/>
      <c r="R19" s="16"/>
      <c r="S19" s="17"/>
      <c r="T19" s="75"/>
      <c r="U19" s="76"/>
    </row>
    <row r="20" spans="1:21" ht="18.75" customHeight="1" x14ac:dyDescent="0.15">
      <c r="A20" s="7" t="s">
        <v>20</v>
      </c>
      <c r="B20" s="7"/>
      <c r="C20" s="7"/>
      <c r="D20" s="7"/>
      <c r="E20" s="7">
        <v>0.157</v>
      </c>
      <c r="F20" s="34"/>
      <c r="G20" s="35"/>
      <c r="H20" s="35"/>
      <c r="I20" s="35"/>
      <c r="J20" s="35"/>
      <c r="K20" s="35"/>
      <c r="L20" s="35"/>
      <c r="M20" s="35"/>
      <c r="N20" s="35"/>
      <c r="O20" s="35"/>
      <c r="P20" s="36"/>
      <c r="Q20" s="46" t="str">
        <f>IF(Q10="","",SUM(Q10:S19))</f>
        <v/>
      </c>
      <c r="R20" s="47"/>
      <c r="S20" s="47"/>
      <c r="T20" s="73" t="str">
        <f>IF(T10="","",SUM(T10:U19))</f>
        <v/>
      </c>
      <c r="U20" s="74"/>
    </row>
    <row r="21" spans="1:21" ht="18.75" customHeight="1" x14ac:dyDescent="0.15">
      <c r="A21" s="7"/>
      <c r="B21" s="7"/>
      <c r="C21" s="7"/>
      <c r="D21" s="7"/>
      <c r="E21" s="7"/>
      <c r="F21" s="37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15"/>
      <c r="R21" s="16"/>
      <c r="S21" s="16"/>
      <c r="T21" s="75"/>
      <c r="U21" s="76"/>
    </row>
    <row r="22" spans="1:2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15">
      <c r="A25" s="18" t="s">
        <v>13</v>
      </c>
      <c r="B25" s="18"/>
      <c r="C25" s="18"/>
      <c r="D25" s="18"/>
      <c r="E25" s="25" t="s">
        <v>1</v>
      </c>
      <c r="F25" s="26"/>
      <c r="G25" s="23"/>
      <c r="H25" s="23"/>
      <c r="I25" s="50" t="s">
        <v>3</v>
      </c>
      <c r="J25" s="50"/>
      <c r="K25" s="50"/>
      <c r="L25" s="23"/>
      <c r="M25" s="23"/>
      <c r="N25" s="26" t="s">
        <v>4</v>
      </c>
      <c r="O25" s="23"/>
      <c r="P25" s="26" t="s">
        <v>5</v>
      </c>
      <c r="Q25" s="26"/>
      <c r="R25" s="23"/>
      <c r="S25" s="26" t="s">
        <v>6</v>
      </c>
      <c r="T25" s="68"/>
      <c r="U25" s="69"/>
    </row>
    <row r="26" spans="1:21" x14ac:dyDescent="0.15">
      <c r="A26" s="18"/>
      <c r="B26" s="18"/>
      <c r="C26" s="18"/>
      <c r="D26" s="18"/>
      <c r="E26" s="27"/>
      <c r="F26" s="28"/>
      <c r="G26" s="24"/>
      <c r="H26" s="24"/>
      <c r="I26" s="51"/>
      <c r="J26" s="51"/>
      <c r="K26" s="51"/>
      <c r="L26" s="24"/>
      <c r="M26" s="24"/>
      <c r="N26" s="28"/>
      <c r="O26" s="24"/>
      <c r="P26" s="28"/>
      <c r="Q26" s="28"/>
      <c r="R26" s="24"/>
      <c r="S26" s="28"/>
      <c r="T26" s="71"/>
      <c r="U26" s="72"/>
    </row>
    <row r="27" spans="1:21" x14ac:dyDescent="0.15">
      <c r="A27" s="18" t="s">
        <v>14</v>
      </c>
      <c r="B27" s="18"/>
      <c r="C27" s="18"/>
      <c r="D27" s="18"/>
      <c r="E27" s="21"/>
      <c r="F27" s="42" t="s">
        <v>15</v>
      </c>
      <c r="G27" s="48"/>
      <c r="H27" s="48"/>
      <c r="I27" s="48"/>
      <c r="J27" s="43"/>
      <c r="K27" s="178"/>
      <c r="L27" s="179"/>
      <c r="M27" s="58" t="s">
        <v>16</v>
      </c>
      <c r="N27" s="59"/>
      <c r="O27" s="67"/>
      <c r="P27" s="68"/>
      <c r="Q27" s="69"/>
      <c r="R27" s="34"/>
      <c r="S27" s="35"/>
      <c r="T27" s="35"/>
      <c r="U27" s="36"/>
    </row>
    <row r="28" spans="1:21" x14ac:dyDescent="0.15">
      <c r="A28" s="18"/>
      <c r="B28" s="18"/>
      <c r="C28" s="18"/>
      <c r="D28" s="18"/>
      <c r="E28" s="22"/>
      <c r="F28" s="44"/>
      <c r="G28" s="49"/>
      <c r="H28" s="49"/>
      <c r="I28" s="49"/>
      <c r="J28" s="45"/>
      <c r="K28" s="70"/>
      <c r="L28" s="72"/>
      <c r="M28" s="27"/>
      <c r="N28" s="41"/>
      <c r="O28" s="70"/>
      <c r="P28" s="71"/>
      <c r="Q28" s="72"/>
      <c r="R28" s="37"/>
      <c r="S28" s="38"/>
      <c r="T28" s="38"/>
      <c r="U28" s="39"/>
    </row>
    <row r="29" spans="1:21" ht="19.5" customHeight="1" x14ac:dyDescent="0.15">
      <c r="A29" s="86" t="s">
        <v>32</v>
      </c>
      <c r="B29" s="86"/>
      <c r="C29" s="86"/>
      <c r="D29" s="86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15">
      <c r="A30" s="77" t="s">
        <v>34</v>
      </c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</row>
    <row r="31" spans="1:21" x14ac:dyDescent="0.15">
      <c r="A31" s="77" t="s">
        <v>35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</row>
    <row r="32" spans="1:21" x14ac:dyDescent="0.15">
      <c r="A32" s="77" t="s">
        <v>40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</row>
    <row r="33" spans="1:21" x14ac:dyDescent="0.15">
      <c r="A33" s="77" t="s">
        <v>36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</row>
    <row r="34" spans="1:21" x14ac:dyDescent="0.15">
      <c r="A34" s="77" t="s">
        <v>37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</row>
    <row r="35" spans="1:2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</sheetData>
  <sheetProtection password="EA15" sheet="1" objects="1" scenarios="1" selectLockedCells="1"/>
  <mergeCells count="84">
    <mergeCell ref="A34:U34"/>
    <mergeCell ref="Q4:S7"/>
    <mergeCell ref="T4:U7"/>
    <mergeCell ref="T25:U26"/>
    <mergeCell ref="A29:D29"/>
    <mergeCell ref="A30:U30"/>
    <mergeCell ref="A31:U31"/>
    <mergeCell ref="A32:U32"/>
    <mergeCell ref="A33:U33"/>
    <mergeCell ref="T20:U21"/>
    <mergeCell ref="E8:P9"/>
    <mergeCell ref="Q8:U9"/>
    <mergeCell ref="I4:J7"/>
    <mergeCell ref="K4:L7"/>
    <mergeCell ref="M4:N7"/>
    <mergeCell ref="O4:P7"/>
    <mergeCell ref="T10:U11"/>
    <mergeCell ref="Q12:S13"/>
    <mergeCell ref="Q14:S15"/>
    <mergeCell ref="Q16:S17"/>
    <mergeCell ref="Q18:S19"/>
    <mergeCell ref="T12:U13"/>
    <mergeCell ref="T14:U15"/>
    <mergeCell ref="T16:U17"/>
    <mergeCell ref="T18:U19"/>
    <mergeCell ref="R25:R26"/>
    <mergeCell ref="S25:S26"/>
    <mergeCell ref="O27:Q28"/>
    <mergeCell ref="R27:U28"/>
    <mergeCell ref="O25:O26"/>
    <mergeCell ref="P25:Q26"/>
    <mergeCell ref="Q20:S21"/>
    <mergeCell ref="F27:J28"/>
    <mergeCell ref="I25:K26"/>
    <mergeCell ref="L25:M26"/>
    <mergeCell ref="M10:N11"/>
    <mergeCell ref="M12:N13"/>
    <mergeCell ref="M14:N15"/>
    <mergeCell ref="M16:N17"/>
    <mergeCell ref="M18:N19"/>
    <mergeCell ref="N25:N26"/>
    <mergeCell ref="M27:N28"/>
    <mergeCell ref="K27:L28"/>
    <mergeCell ref="K10:L19"/>
    <mergeCell ref="F10:G19"/>
    <mergeCell ref="O10:P11"/>
    <mergeCell ref="O12:P13"/>
    <mergeCell ref="J12:J13"/>
    <mergeCell ref="J14:J15"/>
    <mergeCell ref="J16:J17"/>
    <mergeCell ref="J18:J19"/>
    <mergeCell ref="F20:P21"/>
    <mergeCell ref="O14:P15"/>
    <mergeCell ref="O16:P17"/>
    <mergeCell ref="O18:P19"/>
    <mergeCell ref="G25:H26"/>
    <mergeCell ref="E25:F26"/>
    <mergeCell ref="I10:I11"/>
    <mergeCell ref="I12:I13"/>
    <mergeCell ref="I14:I15"/>
    <mergeCell ref="I16:I17"/>
    <mergeCell ref="I18:I19"/>
    <mergeCell ref="H10:H19"/>
    <mergeCell ref="A25:D26"/>
    <mergeCell ref="A27:D28"/>
    <mergeCell ref="E4:E7"/>
    <mergeCell ref="E10:E11"/>
    <mergeCell ref="E12:E13"/>
    <mergeCell ref="E14:E15"/>
    <mergeCell ref="E16:E17"/>
    <mergeCell ref="E18:E19"/>
    <mergeCell ref="E20:E21"/>
    <mergeCell ref="E27:E28"/>
    <mergeCell ref="A12:D13"/>
    <mergeCell ref="A14:D15"/>
    <mergeCell ref="A16:D17"/>
    <mergeCell ref="A18:D19"/>
    <mergeCell ref="A20:D21"/>
    <mergeCell ref="A2:R3"/>
    <mergeCell ref="A4:D9"/>
    <mergeCell ref="A10:D11"/>
    <mergeCell ref="F4:H7"/>
    <mergeCell ref="J10:J11"/>
    <mergeCell ref="Q10:S11"/>
  </mergeCells>
  <phoneticPr fontId="1"/>
  <pageMargins left="0.5625" right="0.54166666666666663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参照!$A$2:$A$3</xm:f>
          </x14:formula1>
          <xm:sqref>R25:R26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U36"/>
  <sheetViews>
    <sheetView view="pageLayout" zoomScale="90" zoomScaleNormal="100" zoomScalePageLayoutView="90" workbookViewId="0">
      <selection activeCell="T25" sqref="T25:U26"/>
    </sheetView>
  </sheetViews>
  <sheetFormatPr defaultRowHeight="13.5" x14ac:dyDescent="0.15"/>
  <cols>
    <col min="1" max="4" width="6.125" style="3" customWidth="1"/>
    <col min="5" max="5" width="13.625" style="3" customWidth="1"/>
    <col min="6" max="7" width="5.25" style="3" customWidth="1"/>
    <col min="8" max="8" width="3.75" style="3" customWidth="1"/>
    <col min="9" max="9" width="10.875" style="3" customWidth="1"/>
    <col min="10" max="10" width="3.625" style="3" customWidth="1"/>
    <col min="11" max="12" width="6.75" style="3" customWidth="1"/>
    <col min="13" max="13" width="1.875" style="3" customWidth="1"/>
    <col min="14" max="14" width="11.5" style="3" customWidth="1"/>
    <col min="15" max="15" width="8.875" style="3" customWidth="1"/>
    <col min="16" max="16" width="5.25" style="3" customWidth="1"/>
    <col min="17" max="17" width="4.25" style="3" customWidth="1"/>
    <col min="18" max="18" width="5.25" style="3" customWidth="1"/>
    <col min="19" max="19" width="4.125" style="3" customWidth="1"/>
    <col min="20" max="20" width="2.75" style="3" customWidth="1"/>
    <col min="21" max="21" width="9.875" style="3" customWidth="1"/>
    <col min="22" max="16384" width="9" style="3"/>
  </cols>
  <sheetData>
    <row r="1" spans="1:21" x14ac:dyDescent="0.1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15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2"/>
      <c r="T2" s="2"/>
      <c r="U2" s="2"/>
    </row>
    <row r="3" spans="1:21" x14ac:dyDescent="0.15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2"/>
      <c r="T3" s="2"/>
      <c r="U3" s="2"/>
    </row>
    <row r="4" spans="1:21" x14ac:dyDescent="0.15">
      <c r="A4" s="99" t="s">
        <v>23</v>
      </c>
      <c r="B4" s="99"/>
      <c r="C4" s="99"/>
      <c r="D4" s="99"/>
      <c r="E4" s="100" t="s">
        <v>24</v>
      </c>
      <c r="F4" s="101" t="s">
        <v>25</v>
      </c>
      <c r="G4" s="101"/>
      <c r="H4" s="101"/>
      <c r="I4" s="103" t="s">
        <v>26</v>
      </c>
      <c r="J4" s="104"/>
      <c r="K4" s="100" t="s">
        <v>27</v>
      </c>
      <c r="L4" s="101"/>
      <c r="M4" s="100" t="s">
        <v>28</v>
      </c>
      <c r="N4" s="101"/>
      <c r="O4" s="101" t="s">
        <v>29</v>
      </c>
      <c r="P4" s="101"/>
      <c r="Q4" s="103" t="s">
        <v>30</v>
      </c>
      <c r="R4" s="109"/>
      <c r="S4" s="109"/>
      <c r="T4" s="114" t="s">
        <v>31</v>
      </c>
      <c r="U4" s="115"/>
    </row>
    <row r="5" spans="1:21" x14ac:dyDescent="0.15">
      <c r="A5" s="99"/>
      <c r="B5" s="99"/>
      <c r="C5" s="99"/>
      <c r="D5" s="99"/>
      <c r="E5" s="101"/>
      <c r="F5" s="101"/>
      <c r="G5" s="101"/>
      <c r="H5" s="101"/>
      <c r="I5" s="105"/>
      <c r="J5" s="106"/>
      <c r="K5" s="101"/>
      <c r="L5" s="101"/>
      <c r="M5" s="101"/>
      <c r="N5" s="101"/>
      <c r="O5" s="101"/>
      <c r="P5" s="101"/>
      <c r="Q5" s="110"/>
      <c r="R5" s="111"/>
      <c r="S5" s="111"/>
      <c r="T5" s="116"/>
      <c r="U5" s="117"/>
    </row>
    <row r="6" spans="1:21" x14ac:dyDescent="0.15">
      <c r="A6" s="99"/>
      <c r="B6" s="99"/>
      <c r="C6" s="99"/>
      <c r="D6" s="99"/>
      <c r="E6" s="101"/>
      <c r="F6" s="101"/>
      <c r="G6" s="101"/>
      <c r="H6" s="101"/>
      <c r="I6" s="105"/>
      <c r="J6" s="106"/>
      <c r="K6" s="101"/>
      <c r="L6" s="101"/>
      <c r="M6" s="101"/>
      <c r="N6" s="101"/>
      <c r="O6" s="101"/>
      <c r="P6" s="101"/>
      <c r="Q6" s="110"/>
      <c r="R6" s="111"/>
      <c r="S6" s="111"/>
      <c r="T6" s="116"/>
      <c r="U6" s="117"/>
    </row>
    <row r="7" spans="1:21" x14ac:dyDescent="0.15">
      <c r="A7" s="99"/>
      <c r="B7" s="99"/>
      <c r="C7" s="99"/>
      <c r="D7" s="99"/>
      <c r="E7" s="102"/>
      <c r="F7" s="102"/>
      <c r="G7" s="102"/>
      <c r="H7" s="102"/>
      <c r="I7" s="107"/>
      <c r="J7" s="108"/>
      <c r="K7" s="101"/>
      <c r="L7" s="101"/>
      <c r="M7" s="101"/>
      <c r="N7" s="101"/>
      <c r="O7" s="101"/>
      <c r="P7" s="101"/>
      <c r="Q7" s="112"/>
      <c r="R7" s="113"/>
      <c r="S7" s="113"/>
      <c r="T7" s="118"/>
      <c r="U7" s="119"/>
    </row>
    <row r="8" spans="1:21" ht="11.25" customHeight="1" x14ac:dyDescent="0.15">
      <c r="A8" s="99"/>
      <c r="B8" s="99"/>
      <c r="C8" s="99"/>
      <c r="D8" s="99"/>
      <c r="E8" s="120" t="s">
        <v>38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2"/>
      <c r="Q8" s="126" t="s">
        <v>33</v>
      </c>
      <c r="R8" s="127"/>
      <c r="S8" s="127"/>
      <c r="T8" s="127"/>
      <c r="U8" s="128"/>
    </row>
    <row r="9" spans="1:21" ht="11.25" customHeight="1" x14ac:dyDescent="0.15">
      <c r="A9" s="99"/>
      <c r="B9" s="99"/>
      <c r="C9" s="99"/>
      <c r="D9" s="99"/>
      <c r="E9" s="123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5"/>
      <c r="Q9" s="129"/>
      <c r="R9" s="130"/>
      <c r="S9" s="130"/>
      <c r="T9" s="130"/>
      <c r="U9" s="131"/>
    </row>
    <row r="10" spans="1:21" ht="18.75" customHeight="1" x14ac:dyDescent="0.15">
      <c r="A10" s="99" t="s">
        <v>22</v>
      </c>
      <c r="B10" s="99"/>
      <c r="C10" s="99"/>
      <c r="D10" s="99"/>
      <c r="E10" s="132">
        <v>0.10199999999999999</v>
      </c>
      <c r="F10" s="64">
        <v>66.5</v>
      </c>
      <c r="G10" s="23"/>
      <c r="H10" s="133" t="s">
        <v>2</v>
      </c>
      <c r="I10" s="135">
        <f>IF(F10="","",E10*F10)</f>
        <v>6.7829999999999995</v>
      </c>
      <c r="J10" s="137" t="s">
        <v>7</v>
      </c>
      <c r="K10" s="139">
        <v>6</v>
      </c>
      <c r="L10" s="140"/>
      <c r="M10" s="143">
        <v>18</v>
      </c>
      <c r="N10" s="144"/>
      <c r="O10" s="147" t="s">
        <v>9</v>
      </c>
      <c r="P10" s="148"/>
      <c r="Q10" s="150">
        <f>IF($F$10="","",ROUND(E10*$F$10*$K$10/M10,1))</f>
        <v>2.2999999999999998</v>
      </c>
      <c r="R10" s="151"/>
      <c r="S10" s="152"/>
      <c r="T10" s="156">
        <f>IF(Q10="","",IF(ROUNDDOWN(Q10,0)=ROUNDDOWN(Q10*1.4,0),ROUNDUP(Q10*1.4,0),ROUNDDOWN(Q10*1.4,0)))</f>
        <v>3</v>
      </c>
      <c r="U10" s="157"/>
    </row>
    <row r="11" spans="1:21" ht="18.75" customHeight="1" x14ac:dyDescent="0.15">
      <c r="A11" s="99"/>
      <c r="B11" s="99"/>
      <c r="C11" s="99"/>
      <c r="D11" s="99"/>
      <c r="E11" s="132"/>
      <c r="F11" s="65"/>
      <c r="G11" s="66"/>
      <c r="H11" s="134"/>
      <c r="I11" s="136"/>
      <c r="J11" s="138"/>
      <c r="K11" s="141"/>
      <c r="L11" s="142"/>
      <c r="M11" s="145"/>
      <c r="N11" s="146"/>
      <c r="O11" s="112"/>
      <c r="P11" s="149"/>
      <c r="Q11" s="153"/>
      <c r="R11" s="154"/>
      <c r="S11" s="155"/>
      <c r="T11" s="158"/>
      <c r="U11" s="159"/>
    </row>
    <row r="12" spans="1:21" ht="18.75" customHeight="1" x14ac:dyDescent="0.15">
      <c r="A12" s="99" t="s">
        <v>21</v>
      </c>
      <c r="B12" s="99"/>
      <c r="C12" s="99"/>
      <c r="D12" s="99"/>
      <c r="E12" s="132">
        <v>2.1999999999999999E-2</v>
      </c>
      <c r="F12" s="65"/>
      <c r="G12" s="66"/>
      <c r="H12" s="134"/>
      <c r="I12" s="135">
        <f>IF(F10="","",E12*F10)</f>
        <v>1.4629999999999999</v>
      </c>
      <c r="J12" s="137" t="s">
        <v>8</v>
      </c>
      <c r="K12" s="141"/>
      <c r="L12" s="142"/>
      <c r="M12" s="143">
        <v>15</v>
      </c>
      <c r="N12" s="144"/>
      <c r="O12" s="147" t="s">
        <v>10</v>
      </c>
      <c r="P12" s="148"/>
      <c r="Q12" s="150">
        <f>IF($F$10="","",ROUND(E12*$F$10*$K$10/M12,1))</f>
        <v>0.6</v>
      </c>
      <c r="R12" s="151"/>
      <c r="S12" s="152"/>
      <c r="T12" s="156">
        <f>IF(Q12="","",IF(ROUNDDOWN(Q12,0)=ROUNDDOWN(Q12*1.4,0),ROUNDUP(Q12*1.4,0),ROUNDDOWN(Q12*1.4,0)))</f>
        <v>1</v>
      </c>
      <c r="U12" s="157"/>
    </row>
    <row r="13" spans="1:21" ht="18.75" customHeight="1" x14ac:dyDescent="0.15">
      <c r="A13" s="99"/>
      <c r="B13" s="99"/>
      <c r="C13" s="99"/>
      <c r="D13" s="99"/>
      <c r="E13" s="132"/>
      <c r="F13" s="65"/>
      <c r="G13" s="66"/>
      <c r="H13" s="134"/>
      <c r="I13" s="136"/>
      <c r="J13" s="138"/>
      <c r="K13" s="141"/>
      <c r="L13" s="142"/>
      <c r="M13" s="145"/>
      <c r="N13" s="146"/>
      <c r="O13" s="112"/>
      <c r="P13" s="149"/>
      <c r="Q13" s="153"/>
      <c r="R13" s="154"/>
      <c r="S13" s="155"/>
      <c r="T13" s="158"/>
      <c r="U13" s="159"/>
    </row>
    <row r="14" spans="1:21" ht="18.75" customHeight="1" x14ac:dyDescent="0.15">
      <c r="A14" s="99" t="s">
        <v>17</v>
      </c>
      <c r="B14" s="99"/>
      <c r="C14" s="99"/>
      <c r="D14" s="99"/>
      <c r="E14" s="132">
        <v>8.9999999999999993E-3</v>
      </c>
      <c r="F14" s="65"/>
      <c r="G14" s="66"/>
      <c r="H14" s="134"/>
      <c r="I14" s="135">
        <f>IF(F10="","",E14*F10)</f>
        <v>0.59849999999999992</v>
      </c>
      <c r="J14" s="137" t="s">
        <v>8</v>
      </c>
      <c r="K14" s="141"/>
      <c r="L14" s="142"/>
      <c r="M14" s="143">
        <v>2.94</v>
      </c>
      <c r="N14" s="144"/>
      <c r="O14" s="147" t="s">
        <v>11</v>
      </c>
      <c r="P14" s="148"/>
      <c r="Q14" s="150">
        <f>IF($F$10="","",ROUND(E14*$F$10*$K$10/M14,1))</f>
        <v>1.2</v>
      </c>
      <c r="R14" s="151"/>
      <c r="S14" s="152"/>
      <c r="T14" s="156">
        <f>IF(Q14="","",IF(ROUNDDOWN(Q14,0)=ROUNDDOWN(Q14*1.4,0),ROUNDUP(Q14*1.4,0),ROUNDDOWN(Q14*1.4,0)))</f>
        <v>2</v>
      </c>
      <c r="U14" s="157"/>
    </row>
    <row r="15" spans="1:21" ht="18.75" customHeight="1" x14ac:dyDescent="0.15">
      <c r="A15" s="99"/>
      <c r="B15" s="99"/>
      <c r="C15" s="99"/>
      <c r="D15" s="99"/>
      <c r="E15" s="132"/>
      <c r="F15" s="65"/>
      <c r="G15" s="66"/>
      <c r="H15" s="134"/>
      <c r="I15" s="136"/>
      <c r="J15" s="138"/>
      <c r="K15" s="141"/>
      <c r="L15" s="142"/>
      <c r="M15" s="145"/>
      <c r="N15" s="146"/>
      <c r="O15" s="112"/>
      <c r="P15" s="149"/>
      <c r="Q15" s="153"/>
      <c r="R15" s="154"/>
      <c r="S15" s="155"/>
      <c r="T15" s="158"/>
      <c r="U15" s="159"/>
    </row>
    <row r="16" spans="1:21" ht="18.75" customHeight="1" x14ac:dyDescent="0.15">
      <c r="A16" s="99" t="s">
        <v>18</v>
      </c>
      <c r="B16" s="99"/>
      <c r="C16" s="99"/>
      <c r="D16" s="99"/>
      <c r="E16" s="132">
        <v>7.0000000000000001E-3</v>
      </c>
      <c r="F16" s="65"/>
      <c r="G16" s="66"/>
      <c r="H16" s="134"/>
      <c r="I16" s="135">
        <f>IF(F10="","",E16*F10)</f>
        <v>0.46550000000000002</v>
      </c>
      <c r="J16" s="137" t="s">
        <v>8</v>
      </c>
      <c r="K16" s="141"/>
      <c r="L16" s="142"/>
      <c r="M16" s="143">
        <v>1.35</v>
      </c>
      <c r="N16" s="144"/>
      <c r="O16" s="120" t="s">
        <v>12</v>
      </c>
      <c r="P16" s="122"/>
      <c r="Q16" s="150">
        <f>IF($F$10="","",ROUND(E16*$F$10*$K$10/M16,1))</f>
        <v>2.1</v>
      </c>
      <c r="R16" s="151"/>
      <c r="S16" s="152"/>
      <c r="T16" s="156">
        <f>IF(Q16="","",IF(ROUNDDOWN(Q16,0)=ROUNDDOWN(Q16*1.4,0),ROUNDUP(Q16*1.4,0),ROUNDDOWN(Q16*1.4,0)))</f>
        <v>3</v>
      </c>
      <c r="U16" s="157"/>
    </row>
    <row r="17" spans="1:21" ht="18.75" customHeight="1" x14ac:dyDescent="0.15">
      <c r="A17" s="99"/>
      <c r="B17" s="99"/>
      <c r="C17" s="99"/>
      <c r="D17" s="99"/>
      <c r="E17" s="132"/>
      <c r="F17" s="65"/>
      <c r="G17" s="66"/>
      <c r="H17" s="134"/>
      <c r="I17" s="136"/>
      <c r="J17" s="138"/>
      <c r="K17" s="141"/>
      <c r="L17" s="142"/>
      <c r="M17" s="145"/>
      <c r="N17" s="146"/>
      <c r="O17" s="123"/>
      <c r="P17" s="125"/>
      <c r="Q17" s="153"/>
      <c r="R17" s="154"/>
      <c r="S17" s="155"/>
      <c r="T17" s="158"/>
      <c r="U17" s="159"/>
    </row>
    <row r="18" spans="1:21" ht="18.75" customHeight="1" x14ac:dyDescent="0.15">
      <c r="A18" s="99" t="s">
        <v>19</v>
      </c>
      <c r="B18" s="99"/>
      <c r="C18" s="99"/>
      <c r="D18" s="99"/>
      <c r="E18" s="132">
        <v>1.7999999999999999E-2</v>
      </c>
      <c r="F18" s="65"/>
      <c r="G18" s="66"/>
      <c r="H18" s="134"/>
      <c r="I18" s="135">
        <f>IF(F10="","",E18*F10)</f>
        <v>1.1969999999999998</v>
      </c>
      <c r="J18" s="137" t="s">
        <v>8</v>
      </c>
      <c r="K18" s="141"/>
      <c r="L18" s="142"/>
      <c r="M18" s="143">
        <v>0.99</v>
      </c>
      <c r="N18" s="144"/>
      <c r="O18" s="120" t="s">
        <v>12</v>
      </c>
      <c r="P18" s="122"/>
      <c r="Q18" s="150">
        <f>IF($F$10="","",ROUND(E18*$F$10*$K$10/M18,1))</f>
        <v>7.3</v>
      </c>
      <c r="R18" s="151"/>
      <c r="S18" s="152"/>
      <c r="T18" s="156">
        <f>IF(Q18="","",IF(ROUNDDOWN(Q18,0)=ROUNDDOWN(Q18*1.4,0),ROUNDUP(Q18*1.4,0),ROUNDDOWN(Q18*1.4,0)))</f>
        <v>10</v>
      </c>
      <c r="U18" s="157"/>
    </row>
    <row r="19" spans="1:21" ht="18.75" customHeight="1" x14ac:dyDescent="0.15">
      <c r="A19" s="99"/>
      <c r="B19" s="99"/>
      <c r="C19" s="99"/>
      <c r="D19" s="99"/>
      <c r="E19" s="132"/>
      <c r="F19" s="65"/>
      <c r="G19" s="66"/>
      <c r="H19" s="134"/>
      <c r="I19" s="136"/>
      <c r="J19" s="160"/>
      <c r="K19" s="141"/>
      <c r="L19" s="142"/>
      <c r="M19" s="161"/>
      <c r="N19" s="162"/>
      <c r="O19" s="123"/>
      <c r="P19" s="125"/>
      <c r="Q19" s="153"/>
      <c r="R19" s="154"/>
      <c r="S19" s="155"/>
      <c r="T19" s="158"/>
      <c r="U19" s="159"/>
    </row>
    <row r="20" spans="1:21" ht="18.75" customHeight="1" x14ac:dyDescent="0.15">
      <c r="A20" s="99" t="s">
        <v>20</v>
      </c>
      <c r="B20" s="99"/>
      <c r="C20" s="99"/>
      <c r="D20" s="99"/>
      <c r="E20" s="99">
        <v>0.157</v>
      </c>
      <c r="F20" s="163"/>
      <c r="G20" s="164"/>
      <c r="H20" s="164"/>
      <c r="I20" s="164"/>
      <c r="J20" s="164"/>
      <c r="K20" s="164"/>
      <c r="L20" s="164"/>
      <c r="M20" s="164"/>
      <c r="N20" s="164"/>
      <c r="O20" s="164"/>
      <c r="P20" s="165"/>
      <c r="Q20" s="169">
        <f>IF(Q10="","",SUM(Q10:S19))</f>
        <v>13.5</v>
      </c>
      <c r="R20" s="170"/>
      <c r="S20" s="170"/>
      <c r="T20" s="156">
        <f>IF(T10="","",SUM(T10:U19))</f>
        <v>19</v>
      </c>
      <c r="U20" s="157"/>
    </row>
    <row r="21" spans="1:21" ht="18.75" customHeight="1" x14ac:dyDescent="0.15">
      <c r="A21" s="99"/>
      <c r="B21" s="99"/>
      <c r="C21" s="99"/>
      <c r="D21" s="99"/>
      <c r="E21" s="99"/>
      <c r="F21" s="166"/>
      <c r="G21" s="167"/>
      <c r="H21" s="167"/>
      <c r="I21" s="167"/>
      <c r="J21" s="167"/>
      <c r="K21" s="167"/>
      <c r="L21" s="167"/>
      <c r="M21" s="167"/>
      <c r="N21" s="167"/>
      <c r="O21" s="167"/>
      <c r="P21" s="168"/>
      <c r="Q21" s="153"/>
      <c r="R21" s="154"/>
      <c r="S21" s="154"/>
      <c r="T21" s="158"/>
      <c r="U21" s="159"/>
    </row>
    <row r="22" spans="1:2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15">
      <c r="A25" s="171" t="s">
        <v>13</v>
      </c>
      <c r="B25" s="171"/>
      <c r="C25" s="171"/>
      <c r="D25" s="171"/>
      <c r="E25" s="147" t="s">
        <v>1</v>
      </c>
      <c r="F25" s="109"/>
      <c r="G25" s="23">
        <v>0.6</v>
      </c>
      <c r="H25" s="23"/>
      <c r="I25" s="172" t="s">
        <v>3</v>
      </c>
      <c r="J25" s="172"/>
      <c r="K25" s="172"/>
      <c r="L25" s="23">
        <v>0.6</v>
      </c>
      <c r="M25" s="23"/>
      <c r="N25" s="109" t="s">
        <v>4</v>
      </c>
      <c r="O25" s="23">
        <v>33</v>
      </c>
      <c r="P25" s="109" t="s">
        <v>5</v>
      </c>
      <c r="Q25" s="109"/>
      <c r="R25" s="23">
        <v>2</v>
      </c>
      <c r="S25" s="109" t="s">
        <v>6</v>
      </c>
      <c r="T25" s="68" t="s">
        <v>41</v>
      </c>
      <c r="U25" s="69"/>
    </row>
    <row r="26" spans="1:21" x14ac:dyDescent="0.15">
      <c r="A26" s="171"/>
      <c r="B26" s="171"/>
      <c r="C26" s="171"/>
      <c r="D26" s="171"/>
      <c r="E26" s="112"/>
      <c r="F26" s="113"/>
      <c r="G26" s="24"/>
      <c r="H26" s="24"/>
      <c r="I26" s="173"/>
      <c r="J26" s="173"/>
      <c r="K26" s="173"/>
      <c r="L26" s="24"/>
      <c r="M26" s="24"/>
      <c r="N26" s="113"/>
      <c r="O26" s="24"/>
      <c r="P26" s="113"/>
      <c r="Q26" s="113"/>
      <c r="R26" s="24"/>
      <c r="S26" s="113"/>
      <c r="T26" s="71"/>
      <c r="U26" s="72"/>
    </row>
    <row r="27" spans="1:21" x14ac:dyDescent="0.15">
      <c r="A27" s="171" t="s">
        <v>14</v>
      </c>
      <c r="B27" s="171"/>
      <c r="C27" s="171"/>
      <c r="D27" s="171"/>
      <c r="E27" s="21">
        <v>1.31</v>
      </c>
      <c r="F27" s="120" t="s">
        <v>15</v>
      </c>
      <c r="G27" s="121"/>
      <c r="H27" s="121"/>
      <c r="I27" s="121"/>
      <c r="J27" s="122"/>
      <c r="K27" s="178">
        <v>5.3</v>
      </c>
      <c r="L27" s="179"/>
      <c r="M27" s="110" t="s">
        <v>16</v>
      </c>
      <c r="N27" s="177"/>
      <c r="O27" s="67">
        <v>12.55</v>
      </c>
      <c r="P27" s="68"/>
      <c r="Q27" s="69"/>
      <c r="R27" s="163"/>
      <c r="S27" s="164"/>
      <c r="T27" s="164"/>
      <c r="U27" s="165"/>
    </row>
    <row r="28" spans="1:21" x14ac:dyDescent="0.15">
      <c r="A28" s="171"/>
      <c r="B28" s="171"/>
      <c r="C28" s="171"/>
      <c r="D28" s="171"/>
      <c r="E28" s="22"/>
      <c r="F28" s="123"/>
      <c r="G28" s="124"/>
      <c r="H28" s="124"/>
      <c r="I28" s="124"/>
      <c r="J28" s="125"/>
      <c r="K28" s="70"/>
      <c r="L28" s="72"/>
      <c r="M28" s="112"/>
      <c r="N28" s="149"/>
      <c r="O28" s="70"/>
      <c r="P28" s="71"/>
      <c r="Q28" s="72"/>
      <c r="R28" s="166"/>
      <c r="S28" s="167"/>
      <c r="T28" s="167"/>
      <c r="U28" s="168"/>
    </row>
    <row r="29" spans="1:21" ht="19.5" customHeight="1" x14ac:dyDescent="0.15">
      <c r="A29" s="175" t="s">
        <v>32</v>
      </c>
      <c r="B29" s="175"/>
      <c r="C29" s="175"/>
      <c r="D29" s="17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15">
      <c r="A30" s="174" t="s">
        <v>34</v>
      </c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</row>
    <row r="31" spans="1:21" x14ac:dyDescent="0.15">
      <c r="A31" s="174" t="s">
        <v>35</v>
      </c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</row>
    <row r="32" spans="1:21" x14ac:dyDescent="0.15">
      <c r="A32" s="174" t="s">
        <v>40</v>
      </c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</row>
    <row r="33" spans="1:21" x14ac:dyDescent="0.15">
      <c r="A33" s="176" t="s">
        <v>36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</row>
    <row r="34" spans="1:21" x14ac:dyDescent="0.15">
      <c r="A34" s="174" t="s">
        <v>37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</row>
    <row r="35" spans="1:2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</sheetData>
  <sheetProtection password="EA15" sheet="1" objects="1" scenarios="1" selectLockedCells="1"/>
  <mergeCells count="84">
    <mergeCell ref="A34:U34"/>
    <mergeCell ref="R27:U28"/>
    <mergeCell ref="A29:D29"/>
    <mergeCell ref="A30:U30"/>
    <mergeCell ref="A31:U31"/>
    <mergeCell ref="A32:U32"/>
    <mergeCell ref="A33:U33"/>
    <mergeCell ref="A27:D28"/>
    <mergeCell ref="E27:E28"/>
    <mergeCell ref="F27:J28"/>
    <mergeCell ref="K27:L28"/>
    <mergeCell ref="M27:N28"/>
    <mergeCell ref="O27:Q28"/>
    <mergeCell ref="T25:U26"/>
    <mergeCell ref="A20:D21"/>
    <mergeCell ref="E20:E21"/>
    <mergeCell ref="F20:P21"/>
    <mergeCell ref="Q20:S21"/>
    <mergeCell ref="T20:U21"/>
    <mergeCell ref="A25:D26"/>
    <mergeCell ref="E25:F26"/>
    <mergeCell ref="G25:H26"/>
    <mergeCell ref="I25:K26"/>
    <mergeCell ref="L25:M26"/>
    <mergeCell ref="N25:N26"/>
    <mergeCell ref="O25:O26"/>
    <mergeCell ref="P25:Q26"/>
    <mergeCell ref="R25:R26"/>
    <mergeCell ref="S25:S26"/>
    <mergeCell ref="Q16:S17"/>
    <mergeCell ref="T16:U17"/>
    <mergeCell ref="A18:D19"/>
    <mergeCell ref="E18:E19"/>
    <mergeCell ref="I18:I19"/>
    <mergeCell ref="J18:J19"/>
    <mergeCell ref="M18:N19"/>
    <mergeCell ref="O18:P19"/>
    <mergeCell ref="Q18:S19"/>
    <mergeCell ref="T18:U19"/>
    <mergeCell ref="A16:D17"/>
    <mergeCell ref="E16:E17"/>
    <mergeCell ref="I16:I17"/>
    <mergeCell ref="J16:J17"/>
    <mergeCell ref="M16:N17"/>
    <mergeCell ref="O16:P17"/>
    <mergeCell ref="T12:U13"/>
    <mergeCell ref="A14:D15"/>
    <mergeCell ref="E14:E15"/>
    <mergeCell ref="I14:I15"/>
    <mergeCell ref="J14:J15"/>
    <mergeCell ref="M14:N15"/>
    <mergeCell ref="O14:P15"/>
    <mergeCell ref="Q14:S15"/>
    <mergeCell ref="T14:U15"/>
    <mergeCell ref="I12:I13"/>
    <mergeCell ref="J12:J13"/>
    <mergeCell ref="M12:N13"/>
    <mergeCell ref="O12:P13"/>
    <mergeCell ref="Q12:S13"/>
    <mergeCell ref="T4:U7"/>
    <mergeCell ref="E8:P9"/>
    <mergeCell ref="Q8:U9"/>
    <mergeCell ref="A10:D11"/>
    <mergeCell ref="E10:E11"/>
    <mergeCell ref="F10:G19"/>
    <mergeCell ref="H10:H19"/>
    <mergeCell ref="I10:I11"/>
    <mergeCell ref="J10:J11"/>
    <mergeCell ref="K10:L19"/>
    <mergeCell ref="M10:N11"/>
    <mergeCell ref="O10:P11"/>
    <mergeCell ref="Q10:S11"/>
    <mergeCell ref="T10:U11"/>
    <mergeCell ref="A12:D13"/>
    <mergeCell ref="E12:E13"/>
    <mergeCell ref="A2:R3"/>
    <mergeCell ref="A4:D9"/>
    <mergeCell ref="E4:E7"/>
    <mergeCell ref="F4:H7"/>
    <mergeCell ref="I4:J7"/>
    <mergeCell ref="K4:L7"/>
    <mergeCell ref="M4:N7"/>
    <mergeCell ref="O4:P7"/>
    <mergeCell ref="Q4:S7"/>
  </mergeCells>
  <phoneticPr fontId="1"/>
  <pageMargins left="0.5625" right="0.54166666666666663" top="0.75" bottom="0.75" header="0.3" footer="0.3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参照!$A$2:$A$3</xm:f>
          </x14:formula1>
          <xm:sqref>R25:R26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A3"/>
  <sheetViews>
    <sheetView workbookViewId="0">
      <selection activeCell="A3" sqref="A3"/>
    </sheetView>
  </sheetViews>
  <sheetFormatPr defaultRowHeight="13.5" x14ac:dyDescent="0.15"/>
  <cols>
    <col min="1" max="1" width="5.25" bestFit="1" customWidth="1"/>
  </cols>
  <sheetData>
    <row r="1" spans="1:1" x14ac:dyDescent="0.15">
      <c r="A1" t="s">
        <v>39</v>
      </c>
    </row>
    <row r="2" spans="1:1" x14ac:dyDescent="0.15">
      <c r="A2">
        <v>1</v>
      </c>
    </row>
    <row r="3" spans="1:1" x14ac:dyDescent="0.15">
      <c r="A3">
        <v>2</v>
      </c>
    </row>
  </sheetData>
  <sheetProtection password="EA15" sheet="1" objects="1" scenarios="1"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</vt:lpstr>
      <vt:lpstr>記入例</vt:lpstr>
      <vt:lpstr>参照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住居用途部分における再利用対象物に係る容器数算定基準</dc:title>
  <dc:subject>住居用途部分における再利用対象物に係る容器数算定基準</dc:subject>
  <dc:creator>千代田区</dc:creator>
  <cp:lastPrinted>2016-12-14T01:49:05Z</cp:lastPrinted>
  <dcterms:created xsi:type="dcterms:W3CDTF">2016-12-13T00:32:28Z</dcterms:created>
  <dcterms:modified xsi:type="dcterms:W3CDTF">2017-03-17T07:09:34Z</dcterms:modified>
</cp:coreProperties>
</file>